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10" windowWidth="16620" windowHeight="1074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Rekapitulace!$G$21</definedName>
    <definedName name="Dodavka0">Položky!#REF!</definedName>
    <definedName name="HSV">Rekapitulace!$E$21</definedName>
    <definedName name="HSV0">Položky!#REF!</definedName>
    <definedName name="HZS">Rekapitulace!$I$21</definedName>
    <definedName name="HZS0">Položky!#REF!</definedName>
    <definedName name="JKSO">'Krycí list'!$F$4</definedName>
    <definedName name="MJ">'Krycí list'!$G$4</definedName>
    <definedName name="Mont">Rekapitulace!$H$21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Položky!$A$1:$G$116</definedName>
    <definedName name="_xlnm.Print_Area" localSheetId="1">Rekapitulace!$A$1:$I$27</definedName>
    <definedName name="PocetMJ">'Krycí list'!$G$7</definedName>
    <definedName name="Poznamka">'Krycí list'!$B$37</definedName>
    <definedName name="Projektant">'Krycí list'!$C$7</definedName>
    <definedName name="PSV">Rekapitulace!$F$21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Rekapitulace!$E$26</definedName>
    <definedName name="VRNnazev">Rekapitulace!$A$26</definedName>
    <definedName name="VRNproc">Rekapitulace!$F$26</definedName>
    <definedName name="VRNzakl">Rekapitulace!$G$26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BE115" i="3" l="1"/>
  <c r="BC115" i="3"/>
  <c r="BB115" i="3"/>
  <c r="BA115" i="3"/>
  <c r="G115" i="3"/>
  <c r="BD115" i="3" s="1"/>
  <c r="BE113" i="3"/>
  <c r="BC113" i="3"/>
  <c r="BB113" i="3"/>
  <c r="BA113" i="3"/>
  <c r="G113" i="3"/>
  <c r="BD113" i="3" s="1"/>
  <c r="BE110" i="3"/>
  <c r="BC110" i="3"/>
  <c r="BB110" i="3"/>
  <c r="BA110" i="3"/>
  <c r="G110" i="3"/>
  <c r="BD110" i="3" s="1"/>
  <c r="BD116" i="3" s="1"/>
  <c r="H20" i="2" s="1"/>
  <c r="B20" i="2"/>
  <c r="A20" i="2"/>
  <c r="BE116" i="3"/>
  <c r="I20" i="2" s="1"/>
  <c r="BC116" i="3"/>
  <c r="G20" i="2" s="1"/>
  <c r="BB116" i="3"/>
  <c r="F20" i="2" s="1"/>
  <c r="BA116" i="3"/>
  <c r="E20" i="2" s="1"/>
  <c r="C116" i="3"/>
  <c r="BE107" i="3"/>
  <c r="BC107" i="3"/>
  <c r="BB107" i="3"/>
  <c r="BA107" i="3"/>
  <c r="G107" i="3"/>
  <c r="BD107" i="3" s="1"/>
  <c r="BE106" i="3"/>
  <c r="BC106" i="3"/>
  <c r="BB106" i="3"/>
  <c r="BA106" i="3"/>
  <c r="G106" i="3"/>
  <c r="BD106" i="3" s="1"/>
  <c r="BE105" i="3"/>
  <c r="BD105" i="3"/>
  <c r="BB105" i="3"/>
  <c r="BA105" i="3"/>
  <c r="G105" i="3"/>
  <c r="BC105" i="3" s="1"/>
  <c r="BC108" i="3" s="1"/>
  <c r="G19" i="2" s="1"/>
  <c r="BE104" i="3"/>
  <c r="BC104" i="3"/>
  <c r="BB104" i="3"/>
  <c r="BB108" i="3" s="1"/>
  <c r="F19" i="2" s="1"/>
  <c r="BA104" i="3"/>
  <c r="G104" i="3"/>
  <c r="BD104" i="3" s="1"/>
  <c r="B19" i="2"/>
  <c r="A19" i="2"/>
  <c r="BE108" i="3"/>
  <c r="I19" i="2" s="1"/>
  <c r="BA108" i="3"/>
  <c r="E19" i="2" s="1"/>
  <c r="C108" i="3"/>
  <c r="BE101" i="3"/>
  <c r="BD101" i="3"/>
  <c r="BC101" i="3"/>
  <c r="BA101" i="3"/>
  <c r="G101" i="3"/>
  <c r="BB101" i="3" s="1"/>
  <c r="BE100" i="3"/>
  <c r="BD100" i="3"/>
  <c r="BD102" i="3" s="1"/>
  <c r="H18" i="2" s="1"/>
  <c r="BC100" i="3"/>
  <c r="BB100" i="3"/>
  <c r="BB102" i="3" s="1"/>
  <c r="F18" i="2" s="1"/>
  <c r="BA100" i="3"/>
  <c r="G100" i="3"/>
  <c r="G102" i="3" s="1"/>
  <c r="B18" i="2"/>
  <c r="A18" i="2"/>
  <c r="BE102" i="3"/>
  <c r="I18" i="2" s="1"/>
  <c r="BC102" i="3"/>
  <c r="G18" i="2" s="1"/>
  <c r="BA102" i="3"/>
  <c r="E18" i="2" s="1"/>
  <c r="C102" i="3"/>
  <c r="BE96" i="3"/>
  <c r="BD96" i="3"/>
  <c r="BC96" i="3"/>
  <c r="BB96" i="3"/>
  <c r="BA96" i="3"/>
  <c r="G96" i="3"/>
  <c r="BE94" i="3"/>
  <c r="BD94" i="3"/>
  <c r="BD98" i="3" s="1"/>
  <c r="H17" i="2" s="1"/>
  <c r="BC94" i="3"/>
  <c r="BA94" i="3"/>
  <c r="G94" i="3"/>
  <c r="G98" i="3" s="1"/>
  <c r="B17" i="2"/>
  <c r="A17" i="2"/>
  <c r="BE98" i="3"/>
  <c r="I17" i="2" s="1"/>
  <c r="BC98" i="3"/>
  <c r="G17" i="2" s="1"/>
  <c r="BA98" i="3"/>
  <c r="E17" i="2" s="1"/>
  <c r="C98" i="3"/>
  <c r="BE91" i="3"/>
  <c r="BD91" i="3"/>
  <c r="BC91" i="3"/>
  <c r="BB91" i="3"/>
  <c r="G91" i="3"/>
  <c r="BA91" i="3" s="1"/>
  <c r="BE90" i="3"/>
  <c r="BD90" i="3"/>
  <c r="BC90" i="3"/>
  <c r="BB90" i="3"/>
  <c r="G90" i="3"/>
  <c r="BA90" i="3" s="1"/>
  <c r="BE89" i="3"/>
  <c r="BD89" i="3"/>
  <c r="BD92" i="3" s="1"/>
  <c r="H16" i="2" s="1"/>
  <c r="BC89" i="3"/>
  <c r="BB89" i="3"/>
  <c r="BB92" i="3" s="1"/>
  <c r="F16" i="2" s="1"/>
  <c r="G89" i="3"/>
  <c r="G92" i="3" s="1"/>
  <c r="B16" i="2"/>
  <c r="A16" i="2"/>
  <c r="BE92" i="3"/>
  <c r="I16" i="2" s="1"/>
  <c r="BC92" i="3"/>
  <c r="G16" i="2" s="1"/>
  <c r="C92" i="3"/>
  <c r="BE86" i="3"/>
  <c r="BD86" i="3"/>
  <c r="BC86" i="3"/>
  <c r="BB86" i="3"/>
  <c r="G86" i="3"/>
  <c r="BA86" i="3" s="1"/>
  <c r="BE85" i="3"/>
  <c r="BD85" i="3"/>
  <c r="BC85" i="3"/>
  <c r="BB85" i="3"/>
  <c r="G85" i="3"/>
  <c r="BA85" i="3" s="1"/>
  <c r="BE83" i="3"/>
  <c r="BD83" i="3"/>
  <c r="BC83" i="3"/>
  <c r="BB83" i="3"/>
  <c r="G83" i="3"/>
  <c r="BA83" i="3" s="1"/>
  <c r="BE82" i="3"/>
  <c r="BD82" i="3"/>
  <c r="BC82" i="3"/>
  <c r="BB82" i="3"/>
  <c r="G82" i="3"/>
  <c r="BA82" i="3" s="1"/>
  <c r="BE81" i="3"/>
  <c r="BD81" i="3"/>
  <c r="BD87" i="3" s="1"/>
  <c r="H15" i="2" s="1"/>
  <c r="BC81" i="3"/>
  <c r="BB81" i="3"/>
  <c r="BB87" i="3" s="1"/>
  <c r="F15" i="2" s="1"/>
  <c r="G81" i="3"/>
  <c r="G87" i="3" s="1"/>
  <c r="B15" i="2"/>
  <c r="A15" i="2"/>
  <c r="BE87" i="3"/>
  <c r="I15" i="2" s="1"/>
  <c r="BC87" i="3"/>
  <c r="G15" i="2" s="1"/>
  <c r="C87" i="3"/>
  <c r="BE78" i="3"/>
  <c r="BD78" i="3"/>
  <c r="BD79" i="3" s="1"/>
  <c r="H14" i="2" s="1"/>
  <c r="BC78" i="3"/>
  <c r="BB78" i="3"/>
  <c r="BB79" i="3" s="1"/>
  <c r="F14" i="2" s="1"/>
  <c r="G78" i="3"/>
  <c r="G79" i="3" s="1"/>
  <c r="B14" i="2"/>
  <c r="A14" i="2"/>
  <c r="BE79" i="3"/>
  <c r="I14" i="2" s="1"/>
  <c r="BC79" i="3"/>
  <c r="G14" i="2" s="1"/>
  <c r="C79" i="3"/>
  <c r="BE75" i="3"/>
  <c r="BD75" i="3"/>
  <c r="BD76" i="3" s="1"/>
  <c r="H13" i="2" s="1"/>
  <c r="BC75" i="3"/>
  <c r="BB75" i="3"/>
  <c r="BB76" i="3" s="1"/>
  <c r="F13" i="2" s="1"/>
  <c r="G75" i="3"/>
  <c r="G76" i="3" s="1"/>
  <c r="B13" i="2"/>
  <c r="A13" i="2"/>
  <c r="BE76" i="3"/>
  <c r="I13" i="2" s="1"/>
  <c r="BC76" i="3"/>
  <c r="G13" i="2" s="1"/>
  <c r="C76" i="3"/>
  <c r="BE72" i="3"/>
  <c r="BD72" i="3"/>
  <c r="BC72" i="3"/>
  <c r="BB72" i="3"/>
  <c r="G72" i="3"/>
  <c r="BA72" i="3" s="1"/>
  <c r="BE71" i="3"/>
  <c r="BD71" i="3"/>
  <c r="BD73" i="3" s="1"/>
  <c r="H12" i="2" s="1"/>
  <c r="BC71" i="3"/>
  <c r="BB71" i="3"/>
  <c r="BB73" i="3" s="1"/>
  <c r="F12" i="2" s="1"/>
  <c r="G71" i="3"/>
  <c r="BA71" i="3" s="1"/>
  <c r="BA73" i="3" s="1"/>
  <c r="E12" i="2" s="1"/>
  <c r="B12" i="2"/>
  <c r="A12" i="2"/>
  <c r="BE73" i="3"/>
  <c r="I12" i="2" s="1"/>
  <c r="BC73" i="3"/>
  <c r="G12" i="2" s="1"/>
  <c r="C73" i="3"/>
  <c r="BE68" i="3"/>
  <c r="BD68" i="3"/>
  <c r="BC68" i="3"/>
  <c r="BB68" i="3"/>
  <c r="G68" i="3"/>
  <c r="BA68" i="3" s="1"/>
  <c r="BE67" i="3"/>
  <c r="BD67" i="3"/>
  <c r="BC67" i="3"/>
  <c r="BB67" i="3"/>
  <c r="G67" i="3"/>
  <c r="BA67" i="3" s="1"/>
  <c r="BE66" i="3"/>
  <c r="BD66" i="3"/>
  <c r="BC66" i="3"/>
  <c r="BB66" i="3"/>
  <c r="G66" i="3"/>
  <c r="BA66" i="3" s="1"/>
  <c r="BE65" i="3"/>
  <c r="BD65" i="3"/>
  <c r="BC65" i="3"/>
  <c r="BB65" i="3"/>
  <c r="G65" i="3"/>
  <c r="BA65" i="3" s="1"/>
  <c r="BE64" i="3"/>
  <c r="BD64" i="3"/>
  <c r="BC64" i="3"/>
  <c r="BB64" i="3"/>
  <c r="G64" i="3"/>
  <c r="BA64" i="3" s="1"/>
  <c r="BE63" i="3"/>
  <c r="BD63" i="3"/>
  <c r="BC63" i="3"/>
  <c r="BB63" i="3"/>
  <c r="G63" i="3"/>
  <c r="BA63" i="3" s="1"/>
  <c r="BE62" i="3"/>
  <c r="BD62" i="3"/>
  <c r="BC62" i="3"/>
  <c r="BB62" i="3"/>
  <c r="G62" i="3"/>
  <c r="BA62" i="3" s="1"/>
  <c r="BE61" i="3"/>
  <c r="BD61" i="3"/>
  <c r="BC61" i="3"/>
  <c r="BB61" i="3"/>
  <c r="G61" i="3"/>
  <c r="BA61" i="3" s="1"/>
  <c r="BE59" i="3"/>
  <c r="BD59" i="3"/>
  <c r="BC59" i="3"/>
  <c r="BB59" i="3"/>
  <c r="G59" i="3"/>
  <c r="BA59" i="3" s="1"/>
  <c r="BE57" i="3"/>
  <c r="BD57" i="3"/>
  <c r="BC57" i="3"/>
  <c r="BB57" i="3"/>
  <c r="G57" i="3"/>
  <c r="BA57" i="3" s="1"/>
  <c r="BE56" i="3"/>
  <c r="BD56" i="3"/>
  <c r="BC56" i="3"/>
  <c r="BB56" i="3"/>
  <c r="G56" i="3"/>
  <c r="BA56" i="3" s="1"/>
  <c r="BE55" i="3"/>
  <c r="BD55" i="3"/>
  <c r="BD69" i="3" s="1"/>
  <c r="H11" i="2" s="1"/>
  <c r="BC55" i="3"/>
  <c r="BB55" i="3"/>
  <c r="BB69" i="3" s="1"/>
  <c r="F11" i="2" s="1"/>
  <c r="G55" i="3"/>
  <c r="G69" i="3" s="1"/>
  <c r="B11" i="2"/>
  <c r="A11" i="2"/>
  <c r="BE69" i="3"/>
  <c r="I11" i="2" s="1"/>
  <c r="BC69" i="3"/>
  <c r="G11" i="2" s="1"/>
  <c r="C69" i="3"/>
  <c r="BE52" i="3"/>
  <c r="BD52" i="3"/>
  <c r="BC52" i="3"/>
  <c r="BB52" i="3"/>
  <c r="G52" i="3"/>
  <c r="BA52" i="3" s="1"/>
  <c r="BE51" i="3"/>
  <c r="BD51" i="3"/>
  <c r="BC51" i="3"/>
  <c r="BB51" i="3"/>
  <c r="G51" i="3"/>
  <c r="BA51" i="3" s="1"/>
  <c r="BE50" i="3"/>
  <c r="BD50" i="3"/>
  <c r="BC50" i="3"/>
  <c r="BB50" i="3"/>
  <c r="G50" i="3"/>
  <c r="BA50" i="3" s="1"/>
  <c r="BE49" i="3"/>
  <c r="BD49" i="3"/>
  <c r="BD53" i="3" s="1"/>
  <c r="H10" i="2" s="1"/>
  <c r="BC49" i="3"/>
  <c r="BB49" i="3"/>
  <c r="BB53" i="3" s="1"/>
  <c r="F10" i="2" s="1"/>
  <c r="G49" i="3"/>
  <c r="BA49" i="3" s="1"/>
  <c r="BA53" i="3" s="1"/>
  <c r="E10" i="2" s="1"/>
  <c r="B10" i="2"/>
  <c r="A10" i="2"/>
  <c r="BE53" i="3"/>
  <c r="I10" i="2" s="1"/>
  <c r="BC53" i="3"/>
  <c r="G10" i="2" s="1"/>
  <c r="C53" i="3"/>
  <c r="BE46" i="3"/>
  <c r="BD46" i="3"/>
  <c r="BC46" i="3"/>
  <c r="BB46" i="3"/>
  <c r="G46" i="3"/>
  <c r="BA46" i="3" s="1"/>
  <c r="BE45" i="3"/>
  <c r="BD45" i="3"/>
  <c r="BC45" i="3"/>
  <c r="BB45" i="3"/>
  <c r="G45" i="3"/>
  <c r="BA45" i="3" s="1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E41" i="3"/>
  <c r="BD41" i="3"/>
  <c r="BC41" i="3"/>
  <c r="BB41" i="3"/>
  <c r="G41" i="3"/>
  <c r="BA41" i="3" s="1"/>
  <c r="BE40" i="3"/>
  <c r="BD40" i="3"/>
  <c r="BD47" i="3" s="1"/>
  <c r="H9" i="2" s="1"/>
  <c r="BC40" i="3"/>
  <c r="BB40" i="3"/>
  <c r="BB47" i="3" s="1"/>
  <c r="F9" i="2" s="1"/>
  <c r="G40" i="3"/>
  <c r="G47" i="3" s="1"/>
  <c r="B9" i="2"/>
  <c r="A9" i="2"/>
  <c r="BE47" i="3"/>
  <c r="I9" i="2" s="1"/>
  <c r="BC47" i="3"/>
  <c r="G9" i="2" s="1"/>
  <c r="C47" i="3"/>
  <c r="BE36" i="3"/>
  <c r="BD36" i="3"/>
  <c r="BD38" i="3" s="1"/>
  <c r="H8" i="2" s="1"/>
  <c r="BC36" i="3"/>
  <c r="BB36" i="3"/>
  <c r="BB38" i="3" s="1"/>
  <c r="F8" i="2" s="1"/>
  <c r="G36" i="3"/>
  <c r="G38" i="3" s="1"/>
  <c r="B8" i="2"/>
  <c r="A8" i="2"/>
  <c r="BE38" i="3"/>
  <c r="I8" i="2" s="1"/>
  <c r="BC38" i="3"/>
  <c r="G8" i="2" s="1"/>
  <c r="C38" i="3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30" i="3"/>
  <c r="BD30" i="3"/>
  <c r="BC30" i="3"/>
  <c r="BB30" i="3"/>
  <c r="G30" i="3"/>
  <c r="BA30" i="3" s="1"/>
  <c r="BE28" i="3"/>
  <c r="BD28" i="3"/>
  <c r="BC28" i="3"/>
  <c r="BB28" i="3"/>
  <c r="G28" i="3"/>
  <c r="BA28" i="3" s="1"/>
  <c r="BE26" i="3"/>
  <c r="BD26" i="3"/>
  <c r="BC26" i="3"/>
  <c r="BB26" i="3"/>
  <c r="G26" i="3"/>
  <c r="BA26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D34" i="3" s="1"/>
  <c r="H7" i="2" s="1"/>
  <c r="BC8" i="3"/>
  <c r="BB8" i="3"/>
  <c r="BB34" i="3" s="1"/>
  <c r="F7" i="2" s="1"/>
  <c r="G8" i="3"/>
  <c r="BA8" i="3" s="1"/>
  <c r="BA34" i="3" s="1"/>
  <c r="E7" i="2" s="1"/>
  <c r="B7" i="2"/>
  <c r="A7" i="2"/>
  <c r="BE34" i="3"/>
  <c r="I7" i="2" s="1"/>
  <c r="BC34" i="3"/>
  <c r="G7" i="2" s="1"/>
  <c r="G21" i="2" s="1"/>
  <c r="C14" i="1" s="1"/>
  <c r="C34" i="3"/>
  <c r="C4" i="3"/>
  <c r="F3" i="3"/>
  <c r="C3" i="3"/>
  <c r="H27" i="2"/>
  <c r="G26" i="2"/>
  <c r="I26" i="2" s="1"/>
  <c r="C2" i="2"/>
  <c r="C1" i="2"/>
  <c r="F33" i="1"/>
  <c r="F31" i="1"/>
  <c r="F34" i="1" s="1"/>
  <c r="G22" i="1"/>
  <c r="G21" i="1"/>
  <c r="G8" i="1"/>
  <c r="I21" i="2" l="1"/>
  <c r="C20" i="1" s="1"/>
  <c r="H21" i="2"/>
  <c r="C15" i="1" s="1"/>
  <c r="BD108" i="3"/>
  <c r="H19" i="2" s="1"/>
  <c r="G34" i="3"/>
  <c r="BA36" i="3"/>
  <c r="BA38" i="3" s="1"/>
  <c r="E8" i="2" s="1"/>
  <c r="E21" i="2" s="1"/>
  <c r="C16" i="1" s="1"/>
  <c r="BA40" i="3"/>
  <c r="BA47" i="3" s="1"/>
  <c r="E9" i="2" s="1"/>
  <c r="G53" i="3"/>
  <c r="BA55" i="3"/>
  <c r="BA69" i="3" s="1"/>
  <c r="E11" i="2" s="1"/>
  <c r="G73" i="3"/>
  <c r="BA75" i="3"/>
  <c r="BA76" i="3" s="1"/>
  <c r="E13" i="2" s="1"/>
  <c r="BA78" i="3"/>
  <c r="BA79" i="3" s="1"/>
  <c r="E14" i="2" s="1"/>
  <c r="BA81" i="3"/>
  <c r="BA87" i="3" s="1"/>
  <c r="E15" i="2" s="1"/>
  <c r="BA89" i="3"/>
  <c r="BA92" i="3" s="1"/>
  <c r="E16" i="2" s="1"/>
  <c r="G116" i="3"/>
  <c r="BB94" i="3"/>
  <c r="BB98" i="3" s="1"/>
  <c r="F17" i="2" s="1"/>
  <c r="F21" i="2" s="1"/>
  <c r="C17" i="1" s="1"/>
  <c r="G108" i="3"/>
  <c r="C18" i="1" l="1"/>
  <c r="C21" i="1" s="1"/>
  <c r="C22" i="1" s="1"/>
</calcChain>
</file>

<file path=xl/sharedStrings.xml><?xml version="1.0" encoding="utf-8"?>
<sst xmlns="http://schemas.openxmlformats.org/spreadsheetml/2006/main" count="376" uniqueCount="239">
  <si>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</si>
  <si>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</si>
  <si>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</si>
  <si>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</si>
  <si>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</si>
  <si>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</si>
  <si>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</si>
  <si>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</si>
  <si>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</si>
  <si>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</si>
  <si>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</si>
  <si>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</si>
  <si>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</si>
  <si>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</si>
  <si>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</si>
  <si>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</si>
  <si>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</si>
  <si>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</si>
  <si>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</si>
  <si>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</si>
  <si>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</si>
  <si>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</si>
  <si>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</si>
  <si>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</si>
  <si>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</si>
  <si>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</si>
  <si>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</si>
  <si>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</si>
  <si>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</si>
  <si>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</si>
  <si>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</si>
  <si>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</si>
  <si>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</si>
  <si>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</si>
  <si>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</si>
  <si>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</si>
  <si>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</si>
  <si>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</si>
  <si>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</si>
  <si>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</si>
  <si>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</si>
  <si>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</si>
  <si>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</si>
  <si>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</si>
  <si>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</si>
  <si>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</si>
  <si>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</si>
  <si>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</si>
  <si>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</si>
  <si>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</si>
  <si>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</si>
  <si>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</si>
  <si>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</si>
  <si>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</si>
  <si>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</si>
  <si>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</si>
  <si>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</si>
  <si>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</si>
  <si>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</si>
  <si>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</si>
  <si>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</si>
  <si>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</si>
  <si>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</si>
  <si>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</si>
  <si>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</si>
  <si>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</si>
  <si>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</si>
  <si>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</si>
  <si>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</si>
  <si>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</si>
  <si>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501-07-Přeložka STL plynovodu</t>
  </si>
  <si>
    <t>113 10-8310.R00</t>
  </si>
  <si>
    <t xml:space="preserve">Odstranění podkladu asfaltobeton tl. 10 cm </t>
  </si>
  <si>
    <t>m2</t>
  </si>
  <si>
    <t xml:space="preserve">Odstranění podkladu obalované kamenivo tl. 10 cm </t>
  </si>
  <si>
    <t>113 10-9320.R00</t>
  </si>
  <si>
    <t xml:space="preserve">Odstranění podkladu štěrk prolitý MC tl.20 cm </t>
  </si>
  <si>
    <t>113 15-2112.R00</t>
  </si>
  <si>
    <t>Odstranění podkladu z kameniva drceného tl.200 mm</t>
  </si>
  <si>
    <t>m3</t>
  </si>
  <si>
    <t>0,2*16</t>
  </si>
  <si>
    <t>113 20-2111.R00</t>
  </si>
  <si>
    <t xml:space="preserve">Vytrhání obrubníků stojatých </t>
  </si>
  <si>
    <t>m</t>
  </si>
  <si>
    <t>131 30-1209.R00</t>
  </si>
  <si>
    <t xml:space="preserve">Příplatek za lepivost - hloubení zapaž.jam v hor.4 </t>
  </si>
  <si>
    <t>1,1*1,35*62-16*0,45</t>
  </si>
  <si>
    <t>131 30-1201.R00</t>
  </si>
  <si>
    <t xml:space="preserve">Hloubení zapažených jam v hor.4 do 100 m3 </t>
  </si>
  <si>
    <t>Hloubení zapažených jam v hor.4 do 100 m3 patky nosná konstrukce</t>
  </si>
  <si>
    <t>0,6*0,6/1,0*29</t>
  </si>
  <si>
    <t>Příplatek za lepivost - hloubení zapaž.jam v hor.4 patky nosná konstrukce</t>
  </si>
  <si>
    <t>151 10-1101.R00</t>
  </si>
  <si>
    <t xml:space="preserve">Pažení a rozepření stěn rýh - příložné - hl. do 2m </t>
  </si>
  <si>
    <t>62*1,5*2</t>
  </si>
  <si>
    <t>151 10-1111.R00</t>
  </si>
  <si>
    <t xml:space="preserve">Odstranění pažení stěn rýh - příložné - hl. do 2 m </t>
  </si>
  <si>
    <t>174 10-1101.R00</t>
  </si>
  <si>
    <t xml:space="preserve">Zásyp jam, rýh, šachet se zhutněním </t>
  </si>
  <si>
    <t>0,8*1,0*62</t>
  </si>
  <si>
    <t>181 30-1102.R00</t>
  </si>
  <si>
    <t xml:space="preserve">Rozprostření podorniční vrstvy tl.150 mm </t>
  </si>
  <si>
    <t>2*62-16</t>
  </si>
  <si>
    <t>121 10-1100</t>
  </si>
  <si>
    <t xml:space="preserve">Sejmutí podorniční vrstvy tl.150 mm </t>
  </si>
  <si>
    <t>0,15*(2*62-16)</t>
  </si>
  <si>
    <t>180 40-1211.R00</t>
  </si>
  <si>
    <t xml:space="preserve">Založení trávníku v rovině </t>
  </si>
  <si>
    <t>115 10-1201.R00</t>
  </si>
  <si>
    <t>Čerpání vody na výšku do 10 m, přítok do 500 l předpoklad čerpání 100h</t>
  </si>
  <si>
    <t>h</t>
  </si>
  <si>
    <t>2</t>
  </si>
  <si>
    <t>Základy,zvláštní zakládání</t>
  </si>
  <si>
    <t>275 31-3611.R00</t>
  </si>
  <si>
    <t xml:space="preserve">Beton základových patek prostý C 16/20 </t>
  </si>
  <si>
    <t>0,6*0,6*1,0*29</t>
  </si>
  <si>
    <t>3</t>
  </si>
  <si>
    <t>Svislé a kompletní konstrukce</t>
  </si>
  <si>
    <t>338 17-112</t>
  </si>
  <si>
    <t xml:space="preserve">Osazení sloupků ocelové nosné konstrukce </t>
  </si>
  <si>
    <t>kus</t>
  </si>
  <si>
    <t>142-11110</t>
  </si>
  <si>
    <t xml:space="preserve">Trubka bezešvá hladká 11353.0  D 152x4,5 mm </t>
  </si>
  <si>
    <t>3,5*29</t>
  </si>
  <si>
    <t>138-90</t>
  </si>
  <si>
    <t xml:space="preserve">Pozinkování ocelové nosné konstrukce </t>
  </si>
  <si>
    <t xml:space="preserve">Roznášecí pozink. ocel. deska, kotvení k sloupkům </t>
  </si>
  <si>
    <t>soubor</t>
  </si>
  <si>
    <t>4</t>
  </si>
  <si>
    <t>Kotvení potrubí k objektu objímka, chem, kotvy</t>
  </si>
  <si>
    <t xml:space="preserve">220 </t>
  </si>
  <si>
    <t xml:space="preserve">Uzemnění konstrukce plynovodu k patkám </t>
  </si>
  <si>
    <t>5</t>
  </si>
  <si>
    <t>Komunikace</t>
  </si>
  <si>
    <t>567 13-2115.R00</t>
  </si>
  <si>
    <t xml:space="preserve">Podklad z kameniva zpev.cementem KZC 1 tl.20 cm </t>
  </si>
  <si>
    <t>564 76-1111.R00</t>
  </si>
  <si>
    <t xml:space="preserve">Podklad z kameniva drceného vel.32-63 mm,tl. 20 cm </t>
  </si>
  <si>
    <t>565 17-1111.R00</t>
  </si>
  <si>
    <t xml:space="preserve">Podklad z obal kameniva., tl.10 cm </t>
  </si>
  <si>
    <t>577 11-5118</t>
  </si>
  <si>
    <t xml:space="preserve">Asfaltový beton tl.100 mm </t>
  </si>
  <si>
    <t>8</t>
  </si>
  <si>
    <t>Trubní vedení</t>
  </si>
  <si>
    <t>899 72-1112.R00</t>
  </si>
  <si>
    <t xml:space="preserve">Fólie výstražná z PVC, šířka 30 cm </t>
  </si>
  <si>
    <t>341-41301</t>
  </si>
  <si>
    <t xml:space="preserve">Vodič silový pevné uložení CYY 2,5 mm2 </t>
  </si>
  <si>
    <t>451 57-2111.R00</t>
  </si>
  <si>
    <t xml:space="preserve">Lože pod potrubí z kameniva těženého 0 - 4 mm </t>
  </si>
  <si>
    <t>0,15*1,0*62</t>
  </si>
  <si>
    <t>451 57-211</t>
  </si>
  <si>
    <t xml:space="preserve">Obsyp potrubí z kameniva těženého 0 - 4 mm </t>
  </si>
  <si>
    <t>0,4*62*1,0</t>
  </si>
  <si>
    <t>286-1363</t>
  </si>
  <si>
    <t>Potrubí PE 100 SDR 17  90 x 5,2 mm - plyn včetně tvarovek</t>
  </si>
  <si>
    <t>286-531</t>
  </si>
  <si>
    <t xml:space="preserve">Přechodka PE-OCEL pro DN 90 </t>
  </si>
  <si>
    <t>230 20-0016.R00</t>
  </si>
  <si>
    <t xml:space="preserve">Montáž plynovodů - podzemní část </t>
  </si>
  <si>
    <t xml:space="preserve">Trasový uzávěr plynu DN 90, včetně montáže </t>
  </si>
  <si>
    <t>Odvzdušňovací armatura, plynovod dn 90 včetně montáže</t>
  </si>
  <si>
    <t>Utěsnění odpojeného potrubí zabetonování, zavaření</t>
  </si>
  <si>
    <t>6</t>
  </si>
  <si>
    <t>Napojení na stávající rozvod v zemi navrtávka, elektrotvarovky, montáž</t>
  </si>
  <si>
    <t>Napojení na stávající rozvod v objektu pře HUP elektrotvarovky, montáž</t>
  </si>
  <si>
    <t>91</t>
  </si>
  <si>
    <t>Doplňující práce na komunikaci</t>
  </si>
  <si>
    <t>919 73-5113.R00</t>
  </si>
  <si>
    <t xml:space="preserve">Řezání stávajícího živičného krytu tl. 10 - 15 cm </t>
  </si>
  <si>
    <t>917 86-2111.RT2</t>
  </si>
  <si>
    <t>Osazení stojat. obrub.bet. s opěrou,lože z C 12/15 včetně obrubníku</t>
  </si>
  <si>
    <t>94</t>
  </si>
  <si>
    <t>Lešení a stavební výtahy</t>
  </si>
  <si>
    <t>941 95-5001.R00</t>
  </si>
  <si>
    <t xml:space="preserve">Lešení lehké pomocné, výška podlahy do 1,2 m </t>
  </si>
  <si>
    <t>96</t>
  </si>
  <si>
    <t>Bourání konstrukcí</t>
  </si>
  <si>
    <t>961 05-5111.R00</t>
  </si>
  <si>
    <t xml:space="preserve">Bourání základů železobetonových </t>
  </si>
  <si>
    <t>97</t>
  </si>
  <si>
    <t>Prorážení otvorů</t>
  </si>
  <si>
    <t>979 99-0113.R00</t>
  </si>
  <si>
    <t>Poplatek za skládku suti - obalovaný asfalt, směs beton</t>
  </si>
  <si>
    <t>t</t>
  </si>
  <si>
    <t>979 08-1111.R00</t>
  </si>
  <si>
    <t xml:space="preserve">Odvoz suti a vybour. hmot na skládku do 1 km </t>
  </si>
  <si>
    <t>979 08-1121.R00</t>
  </si>
  <si>
    <t>Příplatek k odvozu za každý další 1 km skládka do 20 km</t>
  </si>
  <si>
    <t>19*44,5</t>
  </si>
  <si>
    <t>979 08-2111.R00</t>
  </si>
  <si>
    <t xml:space="preserve">Vnitrostaveništní doprava suti do 10 m </t>
  </si>
  <si>
    <t>979 08-8212.R00</t>
  </si>
  <si>
    <t xml:space="preserve">Nakládání suti na dopravní prostředky </t>
  </si>
  <si>
    <t>99</t>
  </si>
  <si>
    <t>Staveništní přesun hmot</t>
  </si>
  <si>
    <t>998 22-5111.R00</t>
  </si>
  <si>
    <t xml:space="preserve">Přesun hmot, pozemní komunikace, kryt živičný </t>
  </si>
  <si>
    <t>998 27-6101.R00</t>
  </si>
  <si>
    <t xml:space="preserve">Přesun hmot </t>
  </si>
  <si>
    <t>998 00-9101.R00</t>
  </si>
  <si>
    <t xml:space="preserve">Přesun hmot lešení samostatně budovaného </t>
  </si>
  <si>
    <t>713</t>
  </si>
  <si>
    <t>Izolace tepelné</t>
  </si>
  <si>
    <t>713 11-11</t>
  </si>
  <si>
    <t xml:space="preserve">Izolace tepelné potrubí vrchem kladené volně </t>
  </si>
  <si>
    <t>2*4(0,36+2*0,16)</t>
  </si>
  <si>
    <t>283-761</t>
  </si>
  <si>
    <t xml:space="preserve">Deska  XPS do zeminy pro vysoké zatížení 100 mm </t>
  </si>
  <si>
    <t>2*4*(0,36+2*0,16)</t>
  </si>
  <si>
    <t>783</t>
  </si>
  <si>
    <t>Nátěry</t>
  </si>
  <si>
    <t>783 15-1115.R00</t>
  </si>
  <si>
    <t>Nátěr plynovodního potrubí žlutá barva</t>
  </si>
  <si>
    <t>01</t>
  </si>
  <si>
    <t>Nátěr pozinkovaných konstrukcí určených k zabetonování</t>
  </si>
  <si>
    <t>M23</t>
  </si>
  <si>
    <t>Montáže potrubí</t>
  </si>
  <si>
    <t>230 19-1029.R00</t>
  </si>
  <si>
    <t xml:space="preserve">Uložení chráničky ve výkopu PE 160x14,6 mm </t>
  </si>
  <si>
    <t>286-14068</t>
  </si>
  <si>
    <t xml:space="preserve">Chránička PEHD d 160 x 14,6 x 6000 mm </t>
  </si>
  <si>
    <t>230 23-0018.R00</t>
  </si>
  <si>
    <t>Hlavní tlaková zkouška vzduchem pro středotlaký plynovod</t>
  </si>
  <si>
    <t>230 01-3082</t>
  </si>
  <si>
    <t>Ocelové předizolované potrubí DN 90 včetně montáže a spojů</t>
  </si>
  <si>
    <t>M46</t>
  </si>
  <si>
    <t>Zemní práce při montážích</t>
  </si>
  <si>
    <t>460 60-0001.RT8</t>
  </si>
  <si>
    <t>Naložení a odvoz zeminy odvoz na vzdálenost 10000 m</t>
  </si>
  <si>
    <t>0,55*62*1,0</t>
  </si>
  <si>
    <t>29*0,6*0,6*1,0</t>
  </si>
  <si>
    <t>460 60-0002.R00</t>
  </si>
  <si>
    <t>Příplatek za odvoz za každých dalších 1000 m skladka do 20 km</t>
  </si>
  <si>
    <t>10*44,54</t>
  </si>
  <si>
    <t>199 00-0002.R00</t>
  </si>
  <si>
    <t xml:space="preserve">Poplatek za skládku horniny 1- 4 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</si>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</sst>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7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238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237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workbookViewId="0">
      <selection activeCell="A26" sqref="A2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9" ht="13.5" thickBot="1" x14ac:dyDescent="0.25">
      <c r="A2" s="84" t="s">
        <v>1</v>
      </c>
      <c r="B2" s="85"/>
      <c r="C2" s="86" t="str">
        <f>CONCATENATE(cisloobjektu," ",nazevobjektu)</f>
        <v xml:space="preserve"> 501-07-Přeložka STL plynovodu</v>
      </c>
      <c r="D2" s="87"/>
      <c r="E2" s="88"/>
      <c r="F2" s="87"/>
      <c r="G2" s="89"/>
      <c r="H2" s="89"/>
      <c r="I2" s="90"/>
    </row>
    <row r="3" spans="1:9" ht="13.5" thickTop="1" x14ac:dyDescent="0.2">
      <c r="F3" s="11"/>
    </row>
    <row r="4" spans="1:9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Položky!BA34</f>
        <v>0</v>
      </c>
      <c r="F7" s="203">
        <f>Položky!BB34</f>
        <v>0</v>
      </c>
      <c r="G7" s="203">
        <f>Položky!BC34</f>
        <v>0</v>
      </c>
      <c r="H7" s="203">
        <f>Položky!BD34</f>
        <v>0</v>
      </c>
      <c r="I7" s="204">
        <f>Položky!BE34</f>
        <v>0</v>
      </c>
    </row>
    <row r="8" spans="1:9" s="11" customFormat="1" x14ac:dyDescent="0.2">
      <c r="A8" s="201" t="str">
        <f>Položky!B35</f>
        <v>2</v>
      </c>
      <c r="B8" s="99" t="str">
        <f>Položky!C35</f>
        <v>Základy,zvláštní zakládání</v>
      </c>
      <c r="C8" s="100"/>
      <c r="D8" s="101"/>
      <c r="E8" s="202">
        <f>Položky!BA38</f>
        <v>0</v>
      </c>
      <c r="F8" s="203">
        <f>Položky!BB38</f>
        <v>0</v>
      </c>
      <c r="G8" s="203">
        <f>Položky!BC38</f>
        <v>0</v>
      </c>
      <c r="H8" s="203">
        <f>Položky!BD38</f>
        <v>0</v>
      </c>
      <c r="I8" s="204">
        <f>Položky!BE38</f>
        <v>0</v>
      </c>
    </row>
    <row r="9" spans="1:9" s="11" customFormat="1" x14ac:dyDescent="0.2">
      <c r="A9" s="201" t="str">
        <f>Položky!B39</f>
        <v>3</v>
      </c>
      <c r="B9" s="99" t="str">
        <f>Položky!C39</f>
        <v>Svislé a kompletní konstrukce</v>
      </c>
      <c r="C9" s="100"/>
      <c r="D9" s="101"/>
      <c r="E9" s="202">
        <f>Položky!BA47</f>
        <v>0</v>
      </c>
      <c r="F9" s="203">
        <f>Položky!BB47</f>
        <v>0</v>
      </c>
      <c r="G9" s="203">
        <f>Položky!BC47</f>
        <v>0</v>
      </c>
      <c r="H9" s="203">
        <f>Položky!BD47</f>
        <v>0</v>
      </c>
      <c r="I9" s="204">
        <f>Položky!BE47</f>
        <v>0</v>
      </c>
    </row>
    <row r="10" spans="1:9" s="11" customFormat="1" x14ac:dyDescent="0.2">
      <c r="A10" s="201" t="str">
        <f>Položky!B48</f>
        <v>5</v>
      </c>
      <c r="B10" s="99" t="str">
        <f>Položky!C48</f>
        <v>Komunikace</v>
      </c>
      <c r="C10" s="100"/>
      <c r="D10" s="101"/>
      <c r="E10" s="202">
        <f>Položky!BA53</f>
        <v>0</v>
      </c>
      <c r="F10" s="203">
        <f>Položky!BB53</f>
        <v>0</v>
      </c>
      <c r="G10" s="203">
        <f>Položky!BC53</f>
        <v>0</v>
      </c>
      <c r="H10" s="203">
        <f>Položky!BD53</f>
        <v>0</v>
      </c>
      <c r="I10" s="204">
        <f>Položky!BE53</f>
        <v>0</v>
      </c>
    </row>
    <row r="11" spans="1:9" s="11" customFormat="1" x14ac:dyDescent="0.2">
      <c r="A11" s="201" t="str">
        <f>Položky!B54</f>
        <v>8</v>
      </c>
      <c r="B11" s="99" t="str">
        <f>Položky!C54</f>
        <v>Trubní vedení</v>
      </c>
      <c r="C11" s="100"/>
      <c r="D11" s="101"/>
      <c r="E11" s="202">
        <f>Položky!BA69</f>
        <v>0</v>
      </c>
      <c r="F11" s="203">
        <f>Položky!BB69</f>
        <v>0</v>
      </c>
      <c r="G11" s="203">
        <f>Položky!BC69</f>
        <v>0</v>
      </c>
      <c r="H11" s="203">
        <f>Položky!BD69</f>
        <v>0</v>
      </c>
      <c r="I11" s="204">
        <f>Položky!BE69</f>
        <v>0</v>
      </c>
    </row>
    <row r="12" spans="1:9" s="11" customFormat="1" x14ac:dyDescent="0.2">
      <c r="A12" s="201" t="str">
        <f>Položky!B70</f>
        <v>91</v>
      </c>
      <c r="B12" s="99" t="str">
        <f>Položky!C70</f>
        <v>Doplňující práce na komunikaci</v>
      </c>
      <c r="C12" s="100"/>
      <c r="D12" s="101"/>
      <c r="E12" s="202">
        <f>Položky!BA73</f>
        <v>0</v>
      </c>
      <c r="F12" s="203">
        <f>Položky!BB73</f>
        <v>0</v>
      </c>
      <c r="G12" s="203">
        <f>Položky!BC73</f>
        <v>0</v>
      </c>
      <c r="H12" s="203">
        <f>Položky!BD73</f>
        <v>0</v>
      </c>
      <c r="I12" s="204">
        <f>Položky!BE73</f>
        <v>0</v>
      </c>
    </row>
    <row r="13" spans="1:9" s="11" customFormat="1" x14ac:dyDescent="0.2">
      <c r="A13" s="201" t="str">
        <f>Položky!B74</f>
        <v>94</v>
      </c>
      <c r="B13" s="99" t="str">
        <f>Položky!C74</f>
        <v>Lešení a stavební výtahy</v>
      </c>
      <c r="C13" s="100"/>
      <c r="D13" s="101"/>
      <c r="E13" s="202">
        <f>Položky!BA76</f>
        <v>0</v>
      </c>
      <c r="F13" s="203">
        <f>Položky!BB76</f>
        <v>0</v>
      </c>
      <c r="G13" s="203">
        <f>Položky!BC76</f>
        <v>0</v>
      </c>
      <c r="H13" s="203">
        <f>Položky!BD76</f>
        <v>0</v>
      </c>
      <c r="I13" s="204">
        <f>Položky!BE76</f>
        <v>0</v>
      </c>
    </row>
    <row r="14" spans="1:9" s="11" customFormat="1" x14ac:dyDescent="0.2">
      <c r="A14" s="201" t="str">
        <f>Položky!B77</f>
        <v>96</v>
      </c>
      <c r="B14" s="99" t="str">
        <f>Položky!C77</f>
        <v>Bourání konstrukcí</v>
      </c>
      <c r="C14" s="100"/>
      <c r="D14" s="101"/>
      <c r="E14" s="202">
        <f>Položky!BA79</f>
        <v>0</v>
      </c>
      <c r="F14" s="203">
        <f>Položky!BB79</f>
        <v>0</v>
      </c>
      <c r="G14" s="203">
        <f>Položky!BC79</f>
        <v>0</v>
      </c>
      <c r="H14" s="203">
        <f>Položky!BD79</f>
        <v>0</v>
      </c>
      <c r="I14" s="204">
        <f>Položky!BE79</f>
        <v>0</v>
      </c>
    </row>
    <row r="15" spans="1:9" s="11" customFormat="1" x14ac:dyDescent="0.2">
      <c r="A15" s="201" t="str">
        <f>Položky!B80</f>
        <v>97</v>
      </c>
      <c r="B15" s="99" t="str">
        <f>Položky!C80</f>
        <v>Prorážení otvorů</v>
      </c>
      <c r="C15" s="100"/>
      <c r="D15" s="101"/>
      <c r="E15" s="202">
        <f>Položky!BA87</f>
        <v>0</v>
      </c>
      <c r="F15" s="203">
        <f>Položky!BB87</f>
        <v>0</v>
      </c>
      <c r="G15" s="203">
        <f>Položky!BC87</f>
        <v>0</v>
      </c>
      <c r="H15" s="203">
        <f>Položky!BD87</f>
        <v>0</v>
      </c>
      <c r="I15" s="204">
        <f>Položky!BE87</f>
        <v>0</v>
      </c>
    </row>
    <row r="16" spans="1:9" s="11" customFormat="1" x14ac:dyDescent="0.2">
      <c r="A16" s="201" t="str">
        <f>Položky!B88</f>
        <v>99</v>
      </c>
      <c r="B16" s="99" t="str">
        <f>Položky!C88</f>
        <v>Staveništní přesun hmot</v>
      </c>
      <c r="C16" s="100"/>
      <c r="D16" s="101"/>
      <c r="E16" s="202">
        <f>Položky!BA92</f>
        <v>0</v>
      </c>
      <c r="F16" s="203">
        <f>Položky!BB92</f>
        <v>0</v>
      </c>
      <c r="G16" s="203">
        <f>Položky!BC92</f>
        <v>0</v>
      </c>
      <c r="H16" s="203">
        <f>Položky!BD92</f>
        <v>0</v>
      </c>
      <c r="I16" s="204">
        <f>Položky!BE92</f>
        <v>0</v>
      </c>
    </row>
    <row r="17" spans="1:57" s="11" customFormat="1" x14ac:dyDescent="0.2">
      <c r="A17" s="201" t="str">
        <f>Položky!B93</f>
        <v>713</v>
      </c>
      <c r="B17" s="99" t="str">
        <f>Položky!C93</f>
        <v>Izolace tepelné</v>
      </c>
      <c r="C17" s="100"/>
      <c r="D17" s="101"/>
      <c r="E17" s="202">
        <f>Položky!BA98</f>
        <v>0</v>
      </c>
      <c r="F17" s="203">
        <f>Položky!BB98</f>
        <v>0</v>
      </c>
      <c r="G17" s="203">
        <f>Položky!BC98</f>
        <v>0</v>
      </c>
      <c r="H17" s="203">
        <f>Položky!BD98</f>
        <v>0</v>
      </c>
      <c r="I17" s="204">
        <f>Položky!BE98</f>
        <v>0</v>
      </c>
    </row>
    <row r="18" spans="1:57" s="11" customFormat="1" x14ac:dyDescent="0.2">
      <c r="A18" s="201" t="str">
        <f>Položky!B99</f>
        <v>783</v>
      </c>
      <c r="B18" s="99" t="str">
        <f>Položky!C99</f>
        <v>Nátěry</v>
      </c>
      <c r="C18" s="100"/>
      <c r="D18" s="101"/>
      <c r="E18" s="202">
        <f>Položky!BA102</f>
        <v>0</v>
      </c>
      <c r="F18" s="203">
        <f>Položky!BB102</f>
        <v>0</v>
      </c>
      <c r="G18" s="203">
        <f>Položky!BC102</f>
        <v>0</v>
      </c>
      <c r="H18" s="203">
        <f>Položky!BD102</f>
        <v>0</v>
      </c>
      <c r="I18" s="204">
        <f>Položky!BE102</f>
        <v>0</v>
      </c>
    </row>
    <row r="19" spans="1:57" s="11" customFormat="1" x14ac:dyDescent="0.2">
      <c r="A19" s="201" t="str">
        <f>Položky!B103</f>
        <v>M23</v>
      </c>
      <c r="B19" s="99" t="str">
        <f>Položky!C103</f>
        <v>Montáže potrubí</v>
      </c>
      <c r="C19" s="100"/>
      <c r="D19" s="101"/>
      <c r="E19" s="202">
        <f>Položky!BA108</f>
        <v>0</v>
      </c>
      <c r="F19" s="203">
        <f>Položky!BB108</f>
        <v>0</v>
      </c>
      <c r="G19" s="203">
        <f>Položky!BC108</f>
        <v>0</v>
      </c>
      <c r="H19" s="203">
        <f>Položky!BD108</f>
        <v>0</v>
      </c>
      <c r="I19" s="204">
        <f>Položky!BE108</f>
        <v>0</v>
      </c>
    </row>
    <row r="20" spans="1:57" s="11" customFormat="1" ht="13.5" thickBot="1" x14ac:dyDescent="0.25">
      <c r="A20" s="201" t="str">
        <f>Položky!B109</f>
        <v>M46</v>
      </c>
      <c r="B20" s="99" t="str">
        <f>Položky!C109</f>
        <v>Zemní práce při montážích</v>
      </c>
      <c r="C20" s="100"/>
      <c r="D20" s="101"/>
      <c r="E20" s="202">
        <f>Položky!BA116</f>
        <v>0</v>
      </c>
      <c r="F20" s="203">
        <f>Položky!BB116</f>
        <v>0</v>
      </c>
      <c r="G20" s="203">
        <f>Položky!BC116</f>
        <v>0</v>
      </c>
      <c r="H20" s="203">
        <f>Položky!BD116</f>
        <v>0</v>
      </c>
      <c r="I20" s="204">
        <f>Položky!BE116</f>
        <v>0</v>
      </c>
    </row>
    <row r="21" spans="1:57" s="107" customFormat="1" ht="13.5" thickBot="1" x14ac:dyDescent="0.25">
      <c r="A21" s="102"/>
      <c r="B21" s="94" t="s">
        <v>50</v>
      </c>
      <c r="C21" s="94"/>
      <c r="D21" s="103"/>
      <c r="E21" s="104">
        <f>SUM(E7:E20)</f>
        <v>0</v>
      </c>
      <c r="F21" s="105">
        <f>SUM(F7:F20)</f>
        <v>0</v>
      </c>
      <c r="G21" s="105">
        <f>SUM(G7:G20)</f>
        <v>0</v>
      </c>
      <c r="H21" s="105">
        <f>SUM(H7:H20)</f>
        <v>0</v>
      </c>
      <c r="I21" s="106">
        <f>SUM(I7:I20)</f>
        <v>0</v>
      </c>
    </row>
    <row r="22" spans="1:57" x14ac:dyDescent="0.2">
      <c r="A22" s="100"/>
      <c r="B22" s="100"/>
      <c r="C22" s="100"/>
      <c r="D22" s="100"/>
      <c r="E22" s="100"/>
      <c r="F22" s="100"/>
      <c r="G22" s="100"/>
      <c r="H22" s="100"/>
      <c r="I22" s="100"/>
    </row>
    <row r="23" spans="1:57" ht="19.5" customHeight="1" x14ac:dyDescent="0.25">
      <c r="A23" s="108" t="s">
        <v>51</v>
      </c>
      <c r="B23" s="108"/>
      <c r="C23" s="108"/>
      <c r="D23" s="108"/>
      <c r="E23" s="108"/>
      <c r="F23" s="108"/>
      <c r="G23" s="109"/>
      <c r="H23" s="108"/>
      <c r="I23" s="108"/>
      <c r="BA23" s="32"/>
      <c r="BB23" s="32"/>
      <c r="BC23" s="32"/>
      <c r="BD23" s="32"/>
      <c r="BE23" s="32"/>
    </row>
    <row r="24" spans="1:57" ht="13.5" thickBot="1" x14ac:dyDescent="0.25">
      <c r="A24" s="110"/>
      <c r="B24" s="110"/>
      <c r="C24" s="110"/>
      <c r="D24" s="110"/>
      <c r="E24" s="110"/>
      <c r="F24" s="110"/>
      <c r="G24" s="110"/>
      <c r="H24" s="110"/>
      <c r="I24" s="110"/>
    </row>
    <row r="25" spans="1:57" x14ac:dyDescent="0.2">
      <c r="A25" s="111" t="s">
        <v>52</v>
      </c>
      <c r="B25" s="112"/>
      <c r="C25" s="112"/>
      <c r="D25" s="113"/>
      <c r="E25" s="114" t="s">
        <v>53</v>
      </c>
      <c r="F25" s="115" t="s">
        <v>54</v>
      </c>
      <c r="G25" s="116" t="s">
        <v>55</v>
      </c>
      <c r="H25" s="117"/>
      <c r="I25" s="118" t="s">
        <v>53</v>
      </c>
    </row>
    <row r="26" spans="1:57" x14ac:dyDescent="0.2">
      <c r="A26" s="119"/>
      <c r="B26" s="120"/>
      <c r="C26" s="120"/>
      <c r="D26" s="121"/>
      <c r="E26" s="122"/>
      <c r="F26" s="123"/>
      <c r="G26" s="124">
        <f>CHOOSE(BA26+1,HSV+PSV,HSV+PSV+Mont,HSV+PSV+Dodavka+Mont,HSV,PSV,Mont,Dodavka,Mont+Dodavka,0)</f>
        <v>0</v>
      </c>
      <c r="H26" s="125"/>
      <c r="I26" s="126">
        <f>E26+F26*G26/100</f>
        <v>0</v>
      </c>
      <c r="BA26">
        <v>8</v>
      </c>
    </row>
    <row r="27" spans="1:57" ht="13.5" thickBot="1" x14ac:dyDescent="0.25">
      <c r="A27" s="127"/>
      <c r="B27" s="128" t="s">
        <v>56</v>
      </c>
      <c r="C27" s="129"/>
      <c r="D27" s="130"/>
      <c r="E27" s="131"/>
      <c r="F27" s="132"/>
      <c r="G27" s="132"/>
      <c r="H27" s="133">
        <f>SUM(H26:H26)</f>
        <v>0</v>
      </c>
      <c r="I27" s="134"/>
    </row>
    <row r="28" spans="1:57" x14ac:dyDescent="0.2">
      <c r="A28" s="110"/>
      <c r="B28" s="110"/>
      <c r="C28" s="110"/>
      <c r="D28" s="110"/>
      <c r="E28" s="110"/>
      <c r="F28" s="110"/>
      <c r="G28" s="110"/>
      <c r="H28" s="110"/>
      <c r="I28" s="110"/>
    </row>
    <row r="29" spans="1:57" x14ac:dyDescent="0.2">
      <c r="B29" s="107"/>
      <c r="F29" s="135"/>
      <c r="G29" s="136"/>
      <c r="H29" s="136"/>
      <c r="I29" s="137"/>
    </row>
    <row r="30" spans="1:57" x14ac:dyDescent="0.2">
      <c r="F30" s="135"/>
      <c r="G30" s="136"/>
      <c r="H30" s="136"/>
      <c r="I30" s="137"/>
    </row>
    <row r="31" spans="1:57" x14ac:dyDescent="0.2">
      <c r="F31" s="135"/>
      <c r="G31" s="136"/>
      <c r="H31" s="136"/>
      <c r="I31" s="137"/>
    </row>
    <row r="32" spans="1:57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  <row r="74" spans="6:9" x14ac:dyDescent="0.2">
      <c r="F74" s="135"/>
      <c r="G74" s="136"/>
      <c r="H74" s="136"/>
      <c r="I74" s="137"/>
    </row>
    <row r="75" spans="6:9" x14ac:dyDescent="0.2">
      <c r="F75" s="135"/>
      <c r="G75" s="136"/>
      <c r="H75" s="136"/>
      <c r="I75" s="137"/>
    </row>
    <row r="76" spans="6:9" x14ac:dyDescent="0.2">
      <c r="F76" s="135"/>
      <c r="G76" s="136"/>
      <c r="H76" s="136"/>
      <c r="I76" s="137"/>
    </row>
    <row r="77" spans="6:9" x14ac:dyDescent="0.2">
      <c r="F77" s="135"/>
      <c r="G77" s="136"/>
      <c r="H77" s="136"/>
      <c r="I77" s="137"/>
    </row>
    <row r="78" spans="6:9" x14ac:dyDescent="0.2">
      <c r="F78" s="135"/>
      <c r="G78" s="136"/>
      <c r="H78" s="136"/>
      <c r="I78" s="137"/>
    </row>
  </sheetData>
  <mergeCells count="4">
    <mergeCell ref="A1:B1"/>
    <mergeCell ref="A2:B2"/>
    <mergeCell ref="G2:I2"/>
    <mergeCell ref="H27:I2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89"/>
  <sheetViews>
    <sheetView showGridLines="0" showZeros="0" zoomScaleNormal="100" workbookViewId="0">
      <selection activeCell="A116" sqref="A116:IV118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501-07-Přeložka STL plynovodu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16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3">
        <v>2</v>
      </c>
      <c r="B9" s="174" t="s">
        <v>71</v>
      </c>
      <c r="C9" s="175" t="s">
        <v>74</v>
      </c>
      <c r="D9" s="176" t="s">
        <v>73</v>
      </c>
      <c r="E9" s="177">
        <v>16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 x14ac:dyDescent="0.2">
      <c r="A10" s="173">
        <v>3</v>
      </c>
      <c r="B10" s="174" t="s">
        <v>75</v>
      </c>
      <c r="C10" s="175" t="s">
        <v>76</v>
      </c>
      <c r="D10" s="176" t="s">
        <v>73</v>
      </c>
      <c r="E10" s="177">
        <v>16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3">
        <v>4</v>
      </c>
      <c r="B11" s="174" t="s">
        <v>77</v>
      </c>
      <c r="C11" s="175" t="s">
        <v>78</v>
      </c>
      <c r="D11" s="176" t="s">
        <v>79</v>
      </c>
      <c r="E11" s="177">
        <v>3.2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0</v>
      </c>
    </row>
    <row r="12" spans="1:104" x14ac:dyDescent="0.2">
      <c r="A12" s="179"/>
      <c r="B12" s="180"/>
      <c r="C12" s="181" t="s">
        <v>80</v>
      </c>
      <c r="D12" s="182"/>
      <c r="E12" s="183">
        <v>3.2</v>
      </c>
      <c r="F12" s="184"/>
      <c r="G12" s="185"/>
      <c r="M12" s="186" t="s">
        <v>80</v>
      </c>
      <c r="O12" s="172"/>
    </row>
    <row r="13" spans="1:104" x14ac:dyDescent="0.2">
      <c r="A13" s="173">
        <v>5</v>
      </c>
      <c r="B13" s="174" t="s">
        <v>81</v>
      </c>
      <c r="C13" s="175" t="s">
        <v>82</v>
      </c>
      <c r="D13" s="176" t="s">
        <v>83</v>
      </c>
      <c r="E13" s="177">
        <v>10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5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 x14ac:dyDescent="0.2">
      <c r="A14" s="173">
        <v>6</v>
      </c>
      <c r="B14" s="174" t="s">
        <v>84</v>
      </c>
      <c r="C14" s="175" t="s">
        <v>85</v>
      </c>
      <c r="D14" s="176" t="s">
        <v>79</v>
      </c>
      <c r="E14" s="177">
        <v>84.87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6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86</v>
      </c>
      <c r="D15" s="182"/>
      <c r="E15" s="183">
        <v>84.87</v>
      </c>
      <c r="F15" s="184"/>
      <c r="G15" s="185"/>
      <c r="M15" s="186" t="s">
        <v>86</v>
      </c>
      <c r="O15" s="172"/>
    </row>
    <row r="16" spans="1:104" x14ac:dyDescent="0.2">
      <c r="A16" s="173">
        <v>7</v>
      </c>
      <c r="B16" s="174" t="s">
        <v>87</v>
      </c>
      <c r="C16" s="175" t="s">
        <v>88</v>
      </c>
      <c r="D16" s="176" t="s">
        <v>79</v>
      </c>
      <c r="E16" s="177">
        <v>84.87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7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86</v>
      </c>
      <c r="D17" s="182"/>
      <c r="E17" s="183">
        <v>84.87</v>
      </c>
      <c r="F17" s="184"/>
      <c r="G17" s="185"/>
      <c r="M17" s="186" t="s">
        <v>86</v>
      </c>
      <c r="O17" s="172"/>
    </row>
    <row r="18" spans="1:104" ht="22.5" x14ac:dyDescent="0.2">
      <c r="A18" s="173">
        <v>8</v>
      </c>
      <c r="B18" s="174" t="s">
        <v>87</v>
      </c>
      <c r="C18" s="175" t="s">
        <v>89</v>
      </c>
      <c r="D18" s="176" t="s">
        <v>79</v>
      </c>
      <c r="E18" s="177">
        <v>10.44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8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90</v>
      </c>
      <c r="D19" s="182"/>
      <c r="E19" s="183">
        <v>10.44</v>
      </c>
      <c r="F19" s="184"/>
      <c r="G19" s="185"/>
      <c r="M19" s="186" t="s">
        <v>90</v>
      </c>
      <c r="O19" s="172"/>
    </row>
    <row r="20" spans="1:104" ht="22.5" x14ac:dyDescent="0.2">
      <c r="A20" s="173">
        <v>9</v>
      </c>
      <c r="B20" s="174" t="s">
        <v>84</v>
      </c>
      <c r="C20" s="175" t="s">
        <v>91</v>
      </c>
      <c r="D20" s="176" t="s">
        <v>79</v>
      </c>
      <c r="E20" s="177">
        <v>10.44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9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90</v>
      </c>
      <c r="D21" s="182"/>
      <c r="E21" s="183">
        <v>10.44</v>
      </c>
      <c r="F21" s="184"/>
      <c r="G21" s="185"/>
      <c r="M21" s="186" t="s">
        <v>90</v>
      </c>
      <c r="O21" s="172"/>
    </row>
    <row r="22" spans="1:104" x14ac:dyDescent="0.2">
      <c r="A22" s="173">
        <v>10</v>
      </c>
      <c r="B22" s="174" t="s">
        <v>92</v>
      </c>
      <c r="C22" s="175" t="s">
        <v>93</v>
      </c>
      <c r="D22" s="176" t="s">
        <v>73</v>
      </c>
      <c r="E22" s="177">
        <v>186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10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9.8999999999999999E-4</v>
      </c>
    </row>
    <row r="23" spans="1:104" x14ac:dyDescent="0.2">
      <c r="A23" s="179"/>
      <c r="B23" s="180"/>
      <c r="C23" s="181" t="s">
        <v>94</v>
      </c>
      <c r="D23" s="182"/>
      <c r="E23" s="183">
        <v>186</v>
      </c>
      <c r="F23" s="184"/>
      <c r="G23" s="185"/>
      <c r="M23" s="186" t="s">
        <v>94</v>
      </c>
      <c r="O23" s="172"/>
    </row>
    <row r="24" spans="1:104" x14ac:dyDescent="0.2">
      <c r="A24" s="173">
        <v>11</v>
      </c>
      <c r="B24" s="174" t="s">
        <v>95</v>
      </c>
      <c r="C24" s="175" t="s">
        <v>96</v>
      </c>
      <c r="D24" s="176" t="s">
        <v>73</v>
      </c>
      <c r="E24" s="177">
        <v>186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11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9"/>
      <c r="B25" s="180"/>
      <c r="C25" s="181" t="s">
        <v>94</v>
      </c>
      <c r="D25" s="182"/>
      <c r="E25" s="183">
        <v>186</v>
      </c>
      <c r="F25" s="184"/>
      <c r="G25" s="185"/>
      <c r="M25" s="186" t="s">
        <v>94</v>
      </c>
      <c r="O25" s="172"/>
    </row>
    <row r="26" spans="1:104" x14ac:dyDescent="0.2">
      <c r="A26" s="173">
        <v>12</v>
      </c>
      <c r="B26" s="174" t="s">
        <v>97</v>
      </c>
      <c r="C26" s="175" t="s">
        <v>98</v>
      </c>
      <c r="D26" s="176" t="s">
        <v>79</v>
      </c>
      <c r="E26" s="177">
        <v>49.6</v>
      </c>
      <c r="F26" s="177">
        <v>0</v>
      </c>
      <c r="G26" s="178">
        <f>E26*F26</f>
        <v>0</v>
      </c>
      <c r="O26" s="172">
        <v>2</v>
      </c>
      <c r="AA26" s="139">
        <v>12</v>
      </c>
      <c r="AB26" s="139">
        <v>0</v>
      </c>
      <c r="AC26" s="139">
        <v>12</v>
      </c>
      <c r="AZ26" s="139">
        <v>1</v>
      </c>
      <c r="BA26" s="139">
        <f>IF(AZ26=1,G26,0)</f>
        <v>0</v>
      </c>
      <c r="BB26" s="139">
        <f>IF(AZ26=2,G26,0)</f>
        <v>0</v>
      </c>
      <c r="BC26" s="139">
        <f>IF(AZ26=3,G26,0)</f>
        <v>0</v>
      </c>
      <c r="BD26" s="139">
        <f>IF(AZ26=4,G26,0)</f>
        <v>0</v>
      </c>
      <c r="BE26" s="139">
        <f>IF(AZ26=5,G26,0)</f>
        <v>0</v>
      </c>
      <c r="CZ26" s="139">
        <v>0</v>
      </c>
    </row>
    <row r="27" spans="1:104" x14ac:dyDescent="0.2">
      <c r="A27" s="179"/>
      <c r="B27" s="180"/>
      <c r="C27" s="181" t="s">
        <v>99</v>
      </c>
      <c r="D27" s="182"/>
      <c r="E27" s="183">
        <v>49.6</v>
      </c>
      <c r="F27" s="184"/>
      <c r="G27" s="185"/>
      <c r="M27" s="186" t="s">
        <v>99</v>
      </c>
      <c r="O27" s="172"/>
    </row>
    <row r="28" spans="1:104" x14ac:dyDescent="0.2">
      <c r="A28" s="173">
        <v>13</v>
      </c>
      <c r="B28" s="174" t="s">
        <v>100</v>
      </c>
      <c r="C28" s="175" t="s">
        <v>101</v>
      </c>
      <c r="D28" s="176" t="s">
        <v>73</v>
      </c>
      <c r="E28" s="177">
        <v>108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13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0</v>
      </c>
    </row>
    <row r="29" spans="1:104" x14ac:dyDescent="0.2">
      <c r="A29" s="179"/>
      <c r="B29" s="180"/>
      <c r="C29" s="181" t="s">
        <v>102</v>
      </c>
      <c r="D29" s="182"/>
      <c r="E29" s="183">
        <v>108</v>
      </c>
      <c r="F29" s="184"/>
      <c r="G29" s="185"/>
      <c r="M29" s="186" t="s">
        <v>102</v>
      </c>
      <c r="O29" s="172"/>
    </row>
    <row r="30" spans="1:104" x14ac:dyDescent="0.2">
      <c r="A30" s="173">
        <v>14</v>
      </c>
      <c r="B30" s="174" t="s">
        <v>103</v>
      </c>
      <c r="C30" s="175" t="s">
        <v>104</v>
      </c>
      <c r="D30" s="176" t="s">
        <v>79</v>
      </c>
      <c r="E30" s="177">
        <v>16.2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14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0</v>
      </c>
    </row>
    <row r="31" spans="1:104" x14ac:dyDescent="0.2">
      <c r="A31" s="179"/>
      <c r="B31" s="180"/>
      <c r="C31" s="181" t="s">
        <v>105</v>
      </c>
      <c r="D31" s="182"/>
      <c r="E31" s="183">
        <v>16.2</v>
      </c>
      <c r="F31" s="184"/>
      <c r="G31" s="185"/>
      <c r="M31" s="186" t="s">
        <v>105</v>
      </c>
      <c r="O31" s="172"/>
    </row>
    <row r="32" spans="1:104" x14ac:dyDescent="0.2">
      <c r="A32" s="173">
        <v>15</v>
      </c>
      <c r="B32" s="174" t="s">
        <v>106</v>
      </c>
      <c r="C32" s="175" t="s">
        <v>107</v>
      </c>
      <c r="D32" s="176" t="s">
        <v>73</v>
      </c>
      <c r="E32" s="177">
        <v>50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0</v>
      </c>
      <c r="AC32" s="139">
        <v>15</v>
      </c>
      <c r="AZ32" s="139">
        <v>1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0</v>
      </c>
    </row>
    <row r="33" spans="1:104" ht="22.5" x14ac:dyDescent="0.2">
      <c r="A33" s="173">
        <v>16</v>
      </c>
      <c r="B33" s="174" t="s">
        <v>108</v>
      </c>
      <c r="C33" s="175" t="s">
        <v>109</v>
      </c>
      <c r="D33" s="176" t="s">
        <v>110</v>
      </c>
      <c r="E33" s="177">
        <v>100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16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0</v>
      </c>
    </row>
    <row r="34" spans="1:104" x14ac:dyDescent="0.2">
      <c r="A34" s="187"/>
      <c r="B34" s="188" t="s">
        <v>68</v>
      </c>
      <c r="C34" s="189" t="str">
        <f>CONCATENATE(B7," ",C7)</f>
        <v>1 Zemní práce</v>
      </c>
      <c r="D34" s="187"/>
      <c r="E34" s="190"/>
      <c r="F34" s="190"/>
      <c r="G34" s="191">
        <f>SUM(G7:G33)</f>
        <v>0</v>
      </c>
      <c r="O34" s="172">
        <v>4</v>
      </c>
      <c r="BA34" s="192">
        <f>SUM(BA7:BA33)</f>
        <v>0</v>
      </c>
      <c r="BB34" s="192">
        <f>SUM(BB7:BB33)</f>
        <v>0</v>
      </c>
      <c r="BC34" s="192">
        <f>SUM(BC7:BC33)</f>
        <v>0</v>
      </c>
      <c r="BD34" s="192">
        <f>SUM(BD7:BD33)</f>
        <v>0</v>
      </c>
      <c r="BE34" s="192">
        <f>SUM(BE7:BE33)</f>
        <v>0</v>
      </c>
    </row>
    <row r="35" spans="1:104" x14ac:dyDescent="0.2">
      <c r="A35" s="165" t="s">
        <v>65</v>
      </c>
      <c r="B35" s="166" t="s">
        <v>111</v>
      </c>
      <c r="C35" s="167" t="s">
        <v>112</v>
      </c>
      <c r="D35" s="168"/>
      <c r="E35" s="169"/>
      <c r="F35" s="169"/>
      <c r="G35" s="170"/>
      <c r="H35" s="171"/>
      <c r="I35" s="171"/>
      <c r="O35" s="172">
        <v>1</v>
      </c>
    </row>
    <row r="36" spans="1:104" x14ac:dyDescent="0.2">
      <c r="A36" s="173">
        <v>17</v>
      </c>
      <c r="B36" s="174" t="s">
        <v>113</v>
      </c>
      <c r="C36" s="175" t="s">
        <v>114</v>
      </c>
      <c r="D36" s="176" t="s">
        <v>79</v>
      </c>
      <c r="E36" s="177">
        <v>10.44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17</v>
      </c>
      <c r="AZ36" s="139">
        <v>1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2.5249999999999999</v>
      </c>
    </row>
    <row r="37" spans="1:104" x14ac:dyDescent="0.2">
      <c r="A37" s="179"/>
      <c r="B37" s="180"/>
      <c r="C37" s="181" t="s">
        <v>115</v>
      </c>
      <c r="D37" s="182"/>
      <c r="E37" s="183">
        <v>10.44</v>
      </c>
      <c r="F37" s="184"/>
      <c r="G37" s="185"/>
      <c r="M37" s="186" t="s">
        <v>115</v>
      </c>
      <c r="O37" s="172"/>
    </row>
    <row r="38" spans="1:104" x14ac:dyDescent="0.2">
      <c r="A38" s="187"/>
      <c r="B38" s="188" t="s">
        <v>68</v>
      </c>
      <c r="C38" s="189" t="str">
        <f>CONCATENATE(B35," ",C35)</f>
        <v>2 Základy,zvláštní zakládání</v>
      </c>
      <c r="D38" s="187"/>
      <c r="E38" s="190"/>
      <c r="F38" s="190"/>
      <c r="G38" s="191">
        <f>SUM(G35:G37)</f>
        <v>0</v>
      </c>
      <c r="O38" s="172">
        <v>4</v>
      </c>
      <c r="BA38" s="192">
        <f>SUM(BA35:BA37)</f>
        <v>0</v>
      </c>
      <c r="BB38" s="192">
        <f>SUM(BB35:BB37)</f>
        <v>0</v>
      </c>
      <c r="BC38" s="192">
        <f>SUM(BC35:BC37)</f>
        <v>0</v>
      </c>
      <c r="BD38" s="192">
        <f>SUM(BD35:BD37)</f>
        <v>0</v>
      </c>
      <c r="BE38" s="192">
        <f>SUM(BE35:BE37)</f>
        <v>0</v>
      </c>
    </row>
    <row r="39" spans="1:104" x14ac:dyDescent="0.2">
      <c r="A39" s="165" t="s">
        <v>65</v>
      </c>
      <c r="B39" s="166" t="s">
        <v>116</v>
      </c>
      <c r="C39" s="167" t="s">
        <v>117</v>
      </c>
      <c r="D39" s="168"/>
      <c r="E39" s="169"/>
      <c r="F39" s="169"/>
      <c r="G39" s="170"/>
      <c r="H39" s="171"/>
      <c r="I39" s="171"/>
      <c r="O39" s="172">
        <v>1</v>
      </c>
    </row>
    <row r="40" spans="1:104" x14ac:dyDescent="0.2">
      <c r="A40" s="173">
        <v>18</v>
      </c>
      <c r="B40" s="174" t="s">
        <v>118</v>
      </c>
      <c r="C40" s="175" t="s">
        <v>119</v>
      </c>
      <c r="D40" s="176" t="s">
        <v>120</v>
      </c>
      <c r="E40" s="177">
        <v>29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18</v>
      </c>
      <c r="AZ40" s="139">
        <v>1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0.125</v>
      </c>
    </row>
    <row r="41" spans="1:104" x14ac:dyDescent="0.2">
      <c r="A41" s="173">
        <v>19</v>
      </c>
      <c r="B41" s="174" t="s">
        <v>121</v>
      </c>
      <c r="C41" s="175" t="s">
        <v>122</v>
      </c>
      <c r="D41" s="176" t="s">
        <v>83</v>
      </c>
      <c r="E41" s="177">
        <v>101.5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1</v>
      </c>
      <c r="AC41" s="139">
        <v>19</v>
      </c>
      <c r="AZ41" s="139">
        <v>1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1.6400000000000001E-2</v>
      </c>
    </row>
    <row r="42" spans="1:104" x14ac:dyDescent="0.2">
      <c r="A42" s="179"/>
      <c r="B42" s="180"/>
      <c r="C42" s="181" t="s">
        <v>123</v>
      </c>
      <c r="D42" s="182"/>
      <c r="E42" s="183">
        <v>101.5</v>
      </c>
      <c r="F42" s="184"/>
      <c r="G42" s="185"/>
      <c r="M42" s="186" t="s">
        <v>123</v>
      </c>
      <c r="O42" s="172"/>
    </row>
    <row r="43" spans="1:104" x14ac:dyDescent="0.2">
      <c r="A43" s="173">
        <v>20</v>
      </c>
      <c r="B43" s="174" t="s">
        <v>124</v>
      </c>
      <c r="C43" s="175" t="s">
        <v>125</v>
      </c>
      <c r="D43" s="176" t="s">
        <v>73</v>
      </c>
      <c r="E43" s="177">
        <v>100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1</v>
      </c>
      <c r="AC43" s="139">
        <v>20</v>
      </c>
      <c r="AZ43" s="139">
        <v>1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0</v>
      </c>
    </row>
    <row r="44" spans="1:104" x14ac:dyDescent="0.2">
      <c r="A44" s="173">
        <v>21</v>
      </c>
      <c r="B44" s="174" t="s">
        <v>116</v>
      </c>
      <c r="C44" s="175" t="s">
        <v>126</v>
      </c>
      <c r="D44" s="176" t="s">
        <v>127</v>
      </c>
      <c r="E44" s="177">
        <v>29</v>
      </c>
      <c r="F44" s="177">
        <v>0</v>
      </c>
      <c r="G44" s="178">
        <f>E44*F44</f>
        <v>0</v>
      </c>
      <c r="O44" s="172">
        <v>2</v>
      </c>
      <c r="AA44" s="139">
        <v>12</v>
      </c>
      <c r="AB44" s="139">
        <v>0</v>
      </c>
      <c r="AC44" s="139">
        <v>21</v>
      </c>
      <c r="AZ44" s="139">
        <v>1</v>
      </c>
      <c r="BA44" s="139">
        <f>IF(AZ44=1,G44,0)</f>
        <v>0</v>
      </c>
      <c r="BB44" s="139">
        <f>IF(AZ44=2,G44,0)</f>
        <v>0</v>
      </c>
      <c r="BC44" s="139">
        <f>IF(AZ44=3,G44,0)</f>
        <v>0</v>
      </c>
      <c r="BD44" s="139">
        <f>IF(AZ44=4,G44,0)</f>
        <v>0</v>
      </c>
      <c r="BE44" s="139">
        <f>IF(AZ44=5,G44,0)</f>
        <v>0</v>
      </c>
      <c r="CZ44" s="139">
        <v>0</v>
      </c>
    </row>
    <row r="45" spans="1:104" x14ac:dyDescent="0.2">
      <c r="A45" s="173">
        <v>22</v>
      </c>
      <c r="B45" s="174" t="s">
        <v>128</v>
      </c>
      <c r="C45" s="175" t="s">
        <v>129</v>
      </c>
      <c r="D45" s="176" t="s">
        <v>127</v>
      </c>
      <c r="E45" s="177">
        <v>55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22</v>
      </c>
      <c r="AZ45" s="139">
        <v>1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0</v>
      </c>
    </row>
    <row r="46" spans="1:104" x14ac:dyDescent="0.2">
      <c r="A46" s="173">
        <v>23</v>
      </c>
      <c r="B46" s="174" t="s">
        <v>130</v>
      </c>
      <c r="C46" s="175" t="s">
        <v>131</v>
      </c>
      <c r="D46" s="176" t="s">
        <v>127</v>
      </c>
      <c r="E46" s="177">
        <v>29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23</v>
      </c>
      <c r="AZ46" s="139">
        <v>1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1.64E-3</v>
      </c>
    </row>
    <row r="47" spans="1:104" x14ac:dyDescent="0.2">
      <c r="A47" s="187"/>
      <c r="B47" s="188" t="s">
        <v>68</v>
      </c>
      <c r="C47" s="189" t="str">
        <f>CONCATENATE(B39," ",C39)</f>
        <v>3 Svislé a kompletní konstrukce</v>
      </c>
      <c r="D47" s="187"/>
      <c r="E47" s="190"/>
      <c r="F47" s="190"/>
      <c r="G47" s="191">
        <f>SUM(G39:G46)</f>
        <v>0</v>
      </c>
      <c r="O47" s="172">
        <v>4</v>
      </c>
      <c r="BA47" s="192">
        <f>SUM(BA39:BA46)</f>
        <v>0</v>
      </c>
      <c r="BB47" s="192">
        <f>SUM(BB39:BB46)</f>
        <v>0</v>
      </c>
      <c r="BC47" s="192">
        <f>SUM(BC39:BC46)</f>
        <v>0</v>
      </c>
      <c r="BD47" s="192">
        <f>SUM(BD39:BD46)</f>
        <v>0</v>
      </c>
      <c r="BE47" s="192">
        <f>SUM(BE39:BE46)</f>
        <v>0</v>
      </c>
    </row>
    <row r="48" spans="1:104" x14ac:dyDescent="0.2">
      <c r="A48" s="165" t="s">
        <v>65</v>
      </c>
      <c r="B48" s="166" t="s">
        <v>132</v>
      </c>
      <c r="C48" s="167" t="s">
        <v>133</v>
      </c>
      <c r="D48" s="168"/>
      <c r="E48" s="169"/>
      <c r="F48" s="169"/>
      <c r="G48" s="170"/>
      <c r="H48" s="171"/>
      <c r="I48" s="171"/>
      <c r="O48" s="172">
        <v>1</v>
      </c>
    </row>
    <row r="49" spans="1:104" x14ac:dyDescent="0.2">
      <c r="A49" s="173">
        <v>24</v>
      </c>
      <c r="B49" s="174" t="s">
        <v>134</v>
      </c>
      <c r="C49" s="175" t="s">
        <v>135</v>
      </c>
      <c r="D49" s="176" t="s">
        <v>73</v>
      </c>
      <c r="E49" s="177">
        <v>16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0</v>
      </c>
      <c r="AC49" s="139">
        <v>24</v>
      </c>
      <c r="AZ49" s="139">
        <v>1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0.51085999999999998</v>
      </c>
    </row>
    <row r="50" spans="1:104" x14ac:dyDescent="0.2">
      <c r="A50" s="173">
        <v>25</v>
      </c>
      <c r="B50" s="174" t="s">
        <v>136</v>
      </c>
      <c r="C50" s="175" t="s">
        <v>137</v>
      </c>
      <c r="D50" s="176" t="s">
        <v>73</v>
      </c>
      <c r="E50" s="177">
        <v>16</v>
      </c>
      <c r="F50" s="177">
        <v>0</v>
      </c>
      <c r="G50" s="178">
        <f>E50*F50</f>
        <v>0</v>
      </c>
      <c r="O50" s="172">
        <v>2</v>
      </c>
      <c r="AA50" s="139">
        <v>12</v>
      </c>
      <c r="AB50" s="139">
        <v>0</v>
      </c>
      <c r="AC50" s="139">
        <v>25</v>
      </c>
      <c r="AZ50" s="139">
        <v>1</v>
      </c>
      <c r="BA50" s="139">
        <f>IF(AZ50=1,G50,0)</f>
        <v>0</v>
      </c>
      <c r="BB50" s="139">
        <f>IF(AZ50=2,G50,0)</f>
        <v>0</v>
      </c>
      <c r="BC50" s="139">
        <f>IF(AZ50=3,G50,0)</f>
        <v>0</v>
      </c>
      <c r="BD50" s="139">
        <f>IF(AZ50=4,G50,0)</f>
        <v>0</v>
      </c>
      <c r="BE50" s="139">
        <f>IF(AZ50=5,G50,0)</f>
        <v>0</v>
      </c>
      <c r="CZ50" s="139">
        <v>0.38624999999999998</v>
      </c>
    </row>
    <row r="51" spans="1:104" x14ac:dyDescent="0.2">
      <c r="A51" s="173">
        <v>26</v>
      </c>
      <c r="B51" s="174" t="s">
        <v>138</v>
      </c>
      <c r="C51" s="175" t="s">
        <v>139</v>
      </c>
      <c r="D51" s="176" t="s">
        <v>73</v>
      </c>
      <c r="E51" s="177">
        <v>16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26</v>
      </c>
      <c r="AZ51" s="139">
        <v>1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0.26375999999999999</v>
      </c>
    </row>
    <row r="52" spans="1:104" x14ac:dyDescent="0.2">
      <c r="A52" s="173">
        <v>27</v>
      </c>
      <c r="B52" s="174" t="s">
        <v>140</v>
      </c>
      <c r="C52" s="175" t="s">
        <v>141</v>
      </c>
      <c r="D52" s="176" t="s">
        <v>73</v>
      </c>
      <c r="E52" s="177">
        <v>16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27</v>
      </c>
      <c r="AZ52" s="139">
        <v>1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0.23338999999999999</v>
      </c>
    </row>
    <row r="53" spans="1:104" x14ac:dyDescent="0.2">
      <c r="A53" s="187"/>
      <c r="B53" s="188" t="s">
        <v>68</v>
      </c>
      <c r="C53" s="189" t="str">
        <f>CONCATENATE(B48," ",C48)</f>
        <v>5 Komunikace</v>
      </c>
      <c r="D53" s="187"/>
      <c r="E53" s="190"/>
      <c r="F53" s="190"/>
      <c r="G53" s="191">
        <f>SUM(G48:G52)</f>
        <v>0</v>
      </c>
      <c r="O53" s="172">
        <v>4</v>
      </c>
      <c r="BA53" s="192">
        <f>SUM(BA48:BA52)</f>
        <v>0</v>
      </c>
      <c r="BB53" s="192">
        <f>SUM(BB48:BB52)</f>
        <v>0</v>
      </c>
      <c r="BC53" s="192">
        <f>SUM(BC48:BC52)</f>
        <v>0</v>
      </c>
      <c r="BD53" s="192">
        <f>SUM(BD48:BD52)</f>
        <v>0</v>
      </c>
      <c r="BE53" s="192">
        <f>SUM(BE48:BE52)</f>
        <v>0</v>
      </c>
    </row>
    <row r="54" spans="1:104" x14ac:dyDescent="0.2">
      <c r="A54" s="165" t="s">
        <v>65</v>
      </c>
      <c r="B54" s="166" t="s">
        <v>142</v>
      </c>
      <c r="C54" s="167" t="s">
        <v>143</v>
      </c>
      <c r="D54" s="168"/>
      <c r="E54" s="169"/>
      <c r="F54" s="169"/>
      <c r="G54" s="170"/>
      <c r="H54" s="171"/>
      <c r="I54" s="171"/>
      <c r="O54" s="172">
        <v>1</v>
      </c>
    </row>
    <row r="55" spans="1:104" x14ac:dyDescent="0.2">
      <c r="A55" s="173">
        <v>28</v>
      </c>
      <c r="B55" s="174" t="s">
        <v>144</v>
      </c>
      <c r="C55" s="175" t="s">
        <v>145</v>
      </c>
      <c r="D55" s="176" t="s">
        <v>83</v>
      </c>
      <c r="E55" s="177">
        <v>62</v>
      </c>
      <c r="F55" s="177">
        <v>0</v>
      </c>
      <c r="G55" s="178">
        <f>E55*F55</f>
        <v>0</v>
      </c>
      <c r="O55" s="172">
        <v>2</v>
      </c>
      <c r="AA55" s="139">
        <v>12</v>
      </c>
      <c r="AB55" s="139">
        <v>0</v>
      </c>
      <c r="AC55" s="139">
        <v>28</v>
      </c>
      <c r="AZ55" s="139">
        <v>1</v>
      </c>
      <c r="BA55" s="139">
        <f>IF(AZ55=1,G55,0)</f>
        <v>0</v>
      </c>
      <c r="BB55" s="139">
        <f>IF(AZ55=2,G55,0)</f>
        <v>0</v>
      </c>
      <c r="BC55" s="139">
        <f>IF(AZ55=3,G55,0)</f>
        <v>0</v>
      </c>
      <c r="BD55" s="139">
        <f>IF(AZ55=4,G55,0)</f>
        <v>0</v>
      </c>
      <c r="BE55" s="139">
        <f>IF(AZ55=5,G55,0)</f>
        <v>0</v>
      </c>
      <c r="CZ55" s="139">
        <v>0</v>
      </c>
    </row>
    <row r="56" spans="1:104" x14ac:dyDescent="0.2">
      <c r="A56" s="173">
        <v>29</v>
      </c>
      <c r="B56" s="174" t="s">
        <v>146</v>
      </c>
      <c r="C56" s="175" t="s">
        <v>147</v>
      </c>
      <c r="D56" s="176" t="s">
        <v>83</v>
      </c>
      <c r="E56" s="177">
        <v>65</v>
      </c>
      <c r="F56" s="177">
        <v>0</v>
      </c>
      <c r="G56" s="178">
        <f>E56*F56</f>
        <v>0</v>
      </c>
      <c r="O56" s="172">
        <v>2</v>
      </c>
      <c r="AA56" s="139">
        <v>12</v>
      </c>
      <c r="AB56" s="139">
        <v>1</v>
      </c>
      <c r="AC56" s="139">
        <v>29</v>
      </c>
      <c r="AZ56" s="139">
        <v>1</v>
      </c>
      <c r="BA56" s="139">
        <f>IF(AZ56=1,G56,0)</f>
        <v>0</v>
      </c>
      <c r="BB56" s="139">
        <f>IF(AZ56=2,G56,0)</f>
        <v>0</v>
      </c>
      <c r="BC56" s="139">
        <f>IF(AZ56=3,G56,0)</f>
        <v>0</v>
      </c>
      <c r="BD56" s="139">
        <f>IF(AZ56=4,G56,0)</f>
        <v>0</v>
      </c>
      <c r="BE56" s="139">
        <f>IF(AZ56=5,G56,0)</f>
        <v>0</v>
      </c>
      <c r="CZ56" s="139">
        <v>4.0000000000000003E-5</v>
      </c>
    </row>
    <row r="57" spans="1:104" x14ac:dyDescent="0.2">
      <c r="A57" s="173">
        <v>30</v>
      </c>
      <c r="B57" s="174" t="s">
        <v>148</v>
      </c>
      <c r="C57" s="175" t="s">
        <v>149</v>
      </c>
      <c r="D57" s="176" t="s">
        <v>79</v>
      </c>
      <c r="E57" s="177">
        <v>9.3000000000000007</v>
      </c>
      <c r="F57" s="177">
        <v>0</v>
      </c>
      <c r="G57" s="178">
        <f>E57*F57</f>
        <v>0</v>
      </c>
      <c r="O57" s="172">
        <v>2</v>
      </c>
      <c r="AA57" s="139">
        <v>12</v>
      </c>
      <c r="AB57" s="139">
        <v>0</v>
      </c>
      <c r="AC57" s="139">
        <v>30</v>
      </c>
      <c r="AZ57" s="139">
        <v>1</v>
      </c>
      <c r="BA57" s="139">
        <f>IF(AZ57=1,G57,0)</f>
        <v>0</v>
      </c>
      <c r="BB57" s="139">
        <f>IF(AZ57=2,G57,0)</f>
        <v>0</v>
      </c>
      <c r="BC57" s="139">
        <f>IF(AZ57=3,G57,0)</f>
        <v>0</v>
      </c>
      <c r="BD57" s="139">
        <f>IF(AZ57=4,G57,0)</f>
        <v>0</v>
      </c>
      <c r="BE57" s="139">
        <f>IF(AZ57=5,G57,0)</f>
        <v>0</v>
      </c>
      <c r="CZ57" s="139">
        <v>1.1322000000000001</v>
      </c>
    </row>
    <row r="58" spans="1:104" x14ac:dyDescent="0.2">
      <c r="A58" s="179"/>
      <c r="B58" s="180"/>
      <c r="C58" s="181" t="s">
        <v>150</v>
      </c>
      <c r="D58" s="182"/>
      <c r="E58" s="183">
        <v>9.3000000000000007</v>
      </c>
      <c r="F58" s="184"/>
      <c r="G58" s="185"/>
      <c r="M58" s="186" t="s">
        <v>150</v>
      </c>
      <c r="O58" s="172"/>
    </row>
    <row r="59" spans="1:104" x14ac:dyDescent="0.2">
      <c r="A59" s="173">
        <v>31</v>
      </c>
      <c r="B59" s="174" t="s">
        <v>151</v>
      </c>
      <c r="C59" s="175" t="s">
        <v>152</v>
      </c>
      <c r="D59" s="176" t="s">
        <v>79</v>
      </c>
      <c r="E59" s="177">
        <v>24.8</v>
      </c>
      <c r="F59" s="177">
        <v>0</v>
      </c>
      <c r="G59" s="178">
        <f>E59*F59</f>
        <v>0</v>
      </c>
      <c r="O59" s="172">
        <v>2</v>
      </c>
      <c r="AA59" s="139">
        <v>12</v>
      </c>
      <c r="AB59" s="139">
        <v>0</v>
      </c>
      <c r="AC59" s="139">
        <v>31</v>
      </c>
      <c r="AZ59" s="139">
        <v>1</v>
      </c>
      <c r="BA59" s="139">
        <f>IF(AZ59=1,G59,0)</f>
        <v>0</v>
      </c>
      <c r="BB59" s="139">
        <f>IF(AZ59=2,G59,0)</f>
        <v>0</v>
      </c>
      <c r="BC59" s="139">
        <f>IF(AZ59=3,G59,0)</f>
        <v>0</v>
      </c>
      <c r="BD59" s="139">
        <f>IF(AZ59=4,G59,0)</f>
        <v>0</v>
      </c>
      <c r="BE59" s="139">
        <f>IF(AZ59=5,G59,0)</f>
        <v>0</v>
      </c>
      <c r="CZ59" s="139">
        <v>1.1322000000000001</v>
      </c>
    </row>
    <row r="60" spans="1:104" x14ac:dyDescent="0.2">
      <c r="A60" s="179"/>
      <c r="B60" s="180"/>
      <c r="C60" s="181" t="s">
        <v>153</v>
      </c>
      <c r="D60" s="182"/>
      <c r="E60" s="183">
        <v>24.8</v>
      </c>
      <c r="F60" s="184"/>
      <c r="G60" s="185"/>
      <c r="M60" s="186" t="s">
        <v>153</v>
      </c>
      <c r="O60" s="172"/>
    </row>
    <row r="61" spans="1:104" ht="22.5" x14ac:dyDescent="0.2">
      <c r="A61" s="173">
        <v>32</v>
      </c>
      <c r="B61" s="174" t="s">
        <v>154</v>
      </c>
      <c r="C61" s="175" t="s">
        <v>155</v>
      </c>
      <c r="D61" s="176" t="s">
        <v>83</v>
      </c>
      <c r="E61" s="177">
        <v>62</v>
      </c>
      <c r="F61" s="177">
        <v>0</v>
      </c>
      <c r="G61" s="178">
        <f>E61*F61</f>
        <v>0</v>
      </c>
      <c r="O61" s="172">
        <v>2</v>
      </c>
      <c r="AA61" s="139">
        <v>12</v>
      </c>
      <c r="AB61" s="139">
        <v>1</v>
      </c>
      <c r="AC61" s="139">
        <v>32</v>
      </c>
      <c r="AZ61" s="139">
        <v>1</v>
      </c>
      <c r="BA61" s="139">
        <f>IF(AZ61=1,G61,0)</f>
        <v>0</v>
      </c>
      <c r="BB61" s="139">
        <f>IF(AZ61=2,G61,0)</f>
        <v>0</v>
      </c>
      <c r="BC61" s="139">
        <f>IF(AZ61=3,G61,0)</f>
        <v>0</v>
      </c>
      <c r="BD61" s="139">
        <f>IF(AZ61=4,G61,0)</f>
        <v>0</v>
      </c>
      <c r="BE61" s="139">
        <f>IF(AZ61=5,G61,0)</f>
        <v>0</v>
      </c>
      <c r="CZ61" s="139">
        <v>1.4599999999999999E-3</v>
      </c>
    </row>
    <row r="62" spans="1:104" x14ac:dyDescent="0.2">
      <c r="A62" s="173">
        <v>33</v>
      </c>
      <c r="B62" s="174" t="s">
        <v>156</v>
      </c>
      <c r="C62" s="175" t="s">
        <v>157</v>
      </c>
      <c r="D62" s="176" t="s">
        <v>127</v>
      </c>
      <c r="E62" s="177">
        <v>2</v>
      </c>
      <c r="F62" s="177">
        <v>0</v>
      </c>
      <c r="G62" s="178">
        <f>E62*F62</f>
        <v>0</v>
      </c>
      <c r="O62" s="172">
        <v>2</v>
      </c>
      <c r="AA62" s="139">
        <v>12</v>
      </c>
      <c r="AB62" s="139">
        <v>1</v>
      </c>
      <c r="AC62" s="139">
        <v>33</v>
      </c>
      <c r="AZ62" s="139">
        <v>1</v>
      </c>
      <c r="BA62" s="139">
        <f>IF(AZ62=1,G62,0)</f>
        <v>0</v>
      </c>
      <c r="BB62" s="139">
        <f>IF(AZ62=2,G62,0)</f>
        <v>0</v>
      </c>
      <c r="BC62" s="139">
        <f>IF(AZ62=3,G62,0)</f>
        <v>0</v>
      </c>
      <c r="BD62" s="139">
        <f>IF(AZ62=4,G62,0)</f>
        <v>0</v>
      </c>
      <c r="BE62" s="139">
        <f>IF(AZ62=5,G62,0)</f>
        <v>0</v>
      </c>
      <c r="CZ62" s="139">
        <v>1.2999999999999999E-3</v>
      </c>
    </row>
    <row r="63" spans="1:104" x14ac:dyDescent="0.2">
      <c r="A63" s="173">
        <v>34</v>
      </c>
      <c r="B63" s="174" t="s">
        <v>158</v>
      </c>
      <c r="C63" s="175" t="s">
        <v>159</v>
      </c>
      <c r="D63" s="176" t="s">
        <v>83</v>
      </c>
      <c r="E63" s="177">
        <v>62</v>
      </c>
      <c r="F63" s="177">
        <v>0</v>
      </c>
      <c r="G63" s="178">
        <f>E63*F63</f>
        <v>0</v>
      </c>
      <c r="O63" s="172">
        <v>2</v>
      </c>
      <c r="AA63" s="139">
        <v>12</v>
      </c>
      <c r="AB63" s="139">
        <v>0</v>
      </c>
      <c r="AC63" s="139">
        <v>34</v>
      </c>
      <c r="AZ63" s="139">
        <v>1</v>
      </c>
      <c r="BA63" s="139">
        <f>IF(AZ63=1,G63,0)</f>
        <v>0</v>
      </c>
      <c r="BB63" s="139">
        <f>IF(AZ63=2,G63,0)</f>
        <v>0</v>
      </c>
      <c r="BC63" s="139">
        <f>IF(AZ63=3,G63,0)</f>
        <v>0</v>
      </c>
      <c r="BD63" s="139">
        <f>IF(AZ63=4,G63,0)</f>
        <v>0</v>
      </c>
      <c r="BE63" s="139">
        <f>IF(AZ63=5,G63,0)</f>
        <v>0</v>
      </c>
      <c r="CZ63" s="139">
        <v>4.0000000000000003E-5</v>
      </c>
    </row>
    <row r="64" spans="1:104" x14ac:dyDescent="0.2">
      <c r="A64" s="173">
        <v>35</v>
      </c>
      <c r="B64" s="174" t="s">
        <v>66</v>
      </c>
      <c r="C64" s="175" t="s">
        <v>160</v>
      </c>
      <c r="D64" s="176" t="s">
        <v>127</v>
      </c>
      <c r="E64" s="177">
        <v>4</v>
      </c>
      <c r="F64" s="177">
        <v>0</v>
      </c>
      <c r="G64" s="178">
        <f>E64*F64</f>
        <v>0</v>
      </c>
      <c r="O64" s="172">
        <v>2</v>
      </c>
      <c r="AA64" s="139">
        <v>12</v>
      </c>
      <c r="AB64" s="139">
        <v>0</v>
      </c>
      <c r="AC64" s="139">
        <v>35</v>
      </c>
      <c r="AZ64" s="139">
        <v>1</v>
      </c>
      <c r="BA64" s="139">
        <f>IF(AZ64=1,G64,0)</f>
        <v>0</v>
      </c>
      <c r="BB64" s="139">
        <f>IF(AZ64=2,G64,0)</f>
        <v>0</v>
      </c>
      <c r="BC64" s="139">
        <f>IF(AZ64=3,G64,0)</f>
        <v>0</v>
      </c>
      <c r="BD64" s="139">
        <f>IF(AZ64=4,G64,0)</f>
        <v>0</v>
      </c>
      <c r="BE64" s="139">
        <f>IF(AZ64=5,G64,0)</f>
        <v>0</v>
      </c>
      <c r="CZ64" s="139">
        <v>0</v>
      </c>
    </row>
    <row r="65" spans="1:104" ht="22.5" x14ac:dyDescent="0.2">
      <c r="A65" s="173">
        <v>36</v>
      </c>
      <c r="B65" s="174" t="s">
        <v>111</v>
      </c>
      <c r="C65" s="175" t="s">
        <v>161</v>
      </c>
      <c r="D65" s="176" t="s">
        <v>127</v>
      </c>
      <c r="E65" s="177">
        <v>4</v>
      </c>
      <c r="F65" s="177">
        <v>0</v>
      </c>
      <c r="G65" s="178">
        <f>E65*F65</f>
        <v>0</v>
      </c>
      <c r="O65" s="172">
        <v>2</v>
      </c>
      <c r="AA65" s="139">
        <v>12</v>
      </c>
      <c r="AB65" s="139">
        <v>0</v>
      </c>
      <c r="AC65" s="139">
        <v>36</v>
      </c>
      <c r="AZ65" s="139">
        <v>1</v>
      </c>
      <c r="BA65" s="139">
        <f>IF(AZ65=1,G65,0)</f>
        <v>0</v>
      </c>
      <c r="BB65" s="139">
        <f>IF(AZ65=2,G65,0)</f>
        <v>0</v>
      </c>
      <c r="BC65" s="139">
        <f>IF(AZ65=3,G65,0)</f>
        <v>0</v>
      </c>
      <c r="BD65" s="139">
        <f>IF(AZ65=4,G65,0)</f>
        <v>0</v>
      </c>
      <c r="BE65" s="139">
        <f>IF(AZ65=5,G65,0)</f>
        <v>0</v>
      </c>
      <c r="CZ65" s="139">
        <v>0.05</v>
      </c>
    </row>
    <row r="66" spans="1:104" x14ac:dyDescent="0.2">
      <c r="A66" s="173">
        <v>37</v>
      </c>
      <c r="B66" s="174" t="s">
        <v>132</v>
      </c>
      <c r="C66" s="175" t="s">
        <v>162</v>
      </c>
      <c r="D66" s="176" t="s">
        <v>127</v>
      </c>
      <c r="E66" s="177">
        <v>4</v>
      </c>
      <c r="F66" s="177">
        <v>0</v>
      </c>
      <c r="G66" s="178">
        <f>E66*F66</f>
        <v>0</v>
      </c>
      <c r="O66" s="172">
        <v>2</v>
      </c>
      <c r="AA66" s="139">
        <v>12</v>
      </c>
      <c r="AB66" s="139">
        <v>0</v>
      </c>
      <c r="AC66" s="139">
        <v>37</v>
      </c>
      <c r="AZ66" s="139">
        <v>1</v>
      </c>
      <c r="BA66" s="139">
        <f>IF(AZ66=1,G66,0)</f>
        <v>0</v>
      </c>
      <c r="BB66" s="139">
        <f>IF(AZ66=2,G66,0)</f>
        <v>0</v>
      </c>
      <c r="BC66" s="139">
        <f>IF(AZ66=3,G66,0)</f>
        <v>0</v>
      </c>
      <c r="BD66" s="139">
        <f>IF(AZ66=4,G66,0)</f>
        <v>0</v>
      </c>
      <c r="BE66" s="139">
        <f>IF(AZ66=5,G66,0)</f>
        <v>0</v>
      </c>
      <c r="CZ66" s="139">
        <v>0</v>
      </c>
    </row>
    <row r="67" spans="1:104" ht="22.5" x14ac:dyDescent="0.2">
      <c r="A67" s="173">
        <v>38</v>
      </c>
      <c r="B67" s="174" t="s">
        <v>163</v>
      </c>
      <c r="C67" s="175" t="s">
        <v>164</v>
      </c>
      <c r="D67" s="176" t="s">
        <v>127</v>
      </c>
      <c r="E67" s="177">
        <v>1</v>
      </c>
      <c r="F67" s="177">
        <v>0</v>
      </c>
      <c r="G67" s="178">
        <f>E67*F67</f>
        <v>0</v>
      </c>
      <c r="O67" s="172">
        <v>2</v>
      </c>
      <c r="AA67" s="139">
        <v>12</v>
      </c>
      <c r="AB67" s="139">
        <v>0</v>
      </c>
      <c r="AC67" s="139">
        <v>38</v>
      </c>
      <c r="AZ67" s="139">
        <v>1</v>
      </c>
      <c r="BA67" s="139">
        <f>IF(AZ67=1,G67,0)</f>
        <v>0</v>
      </c>
      <c r="BB67" s="139">
        <f>IF(AZ67=2,G67,0)</f>
        <v>0</v>
      </c>
      <c r="BC67" s="139">
        <f>IF(AZ67=3,G67,0)</f>
        <v>0</v>
      </c>
      <c r="BD67" s="139">
        <f>IF(AZ67=4,G67,0)</f>
        <v>0</v>
      </c>
      <c r="BE67" s="139">
        <f>IF(AZ67=5,G67,0)</f>
        <v>0</v>
      </c>
      <c r="CZ67" s="139">
        <v>0</v>
      </c>
    </row>
    <row r="68" spans="1:104" ht="22.5" x14ac:dyDescent="0.2">
      <c r="A68" s="173">
        <v>39</v>
      </c>
      <c r="B68" s="174" t="s">
        <v>163</v>
      </c>
      <c r="C68" s="175" t="s">
        <v>165</v>
      </c>
      <c r="D68" s="176" t="s">
        <v>127</v>
      </c>
      <c r="E68" s="177">
        <v>1</v>
      </c>
      <c r="F68" s="177">
        <v>0</v>
      </c>
      <c r="G68" s="178">
        <f>E68*F68</f>
        <v>0</v>
      </c>
      <c r="O68" s="172">
        <v>2</v>
      </c>
      <c r="AA68" s="139">
        <v>12</v>
      </c>
      <c r="AB68" s="139">
        <v>0</v>
      </c>
      <c r="AC68" s="139">
        <v>39</v>
      </c>
      <c r="AZ68" s="139">
        <v>1</v>
      </c>
      <c r="BA68" s="139">
        <f>IF(AZ68=1,G68,0)</f>
        <v>0</v>
      </c>
      <c r="BB68" s="139">
        <f>IF(AZ68=2,G68,0)</f>
        <v>0</v>
      </c>
      <c r="BC68" s="139">
        <f>IF(AZ68=3,G68,0)</f>
        <v>0</v>
      </c>
      <c r="BD68" s="139">
        <f>IF(AZ68=4,G68,0)</f>
        <v>0</v>
      </c>
      <c r="BE68" s="139">
        <f>IF(AZ68=5,G68,0)</f>
        <v>0</v>
      </c>
      <c r="CZ68" s="139">
        <v>0</v>
      </c>
    </row>
    <row r="69" spans="1:104" x14ac:dyDescent="0.2">
      <c r="A69" s="187"/>
      <c r="B69" s="188" t="s">
        <v>68</v>
      </c>
      <c r="C69" s="189" t="str">
        <f>CONCATENATE(B54," ",C54)</f>
        <v>8 Trubní vedení</v>
      </c>
      <c r="D69" s="187"/>
      <c r="E69" s="190"/>
      <c r="F69" s="190"/>
      <c r="G69" s="191">
        <f>SUM(G54:G68)</f>
        <v>0</v>
      </c>
      <c r="O69" s="172">
        <v>4</v>
      </c>
      <c r="BA69" s="192">
        <f>SUM(BA54:BA68)</f>
        <v>0</v>
      </c>
      <c r="BB69" s="192">
        <f>SUM(BB54:BB68)</f>
        <v>0</v>
      </c>
      <c r="BC69" s="192">
        <f>SUM(BC54:BC68)</f>
        <v>0</v>
      </c>
      <c r="BD69" s="192">
        <f>SUM(BD54:BD68)</f>
        <v>0</v>
      </c>
      <c r="BE69" s="192">
        <f>SUM(BE54:BE68)</f>
        <v>0</v>
      </c>
    </row>
    <row r="70" spans="1:104" x14ac:dyDescent="0.2">
      <c r="A70" s="165" t="s">
        <v>65</v>
      </c>
      <c r="B70" s="166" t="s">
        <v>166</v>
      </c>
      <c r="C70" s="167" t="s">
        <v>167</v>
      </c>
      <c r="D70" s="168"/>
      <c r="E70" s="169"/>
      <c r="F70" s="169"/>
      <c r="G70" s="170"/>
      <c r="H70" s="171"/>
      <c r="I70" s="171"/>
      <c r="O70" s="172">
        <v>1</v>
      </c>
    </row>
    <row r="71" spans="1:104" x14ac:dyDescent="0.2">
      <c r="A71" s="173">
        <v>40</v>
      </c>
      <c r="B71" s="174" t="s">
        <v>168</v>
      </c>
      <c r="C71" s="175" t="s">
        <v>169</v>
      </c>
      <c r="D71" s="176" t="s">
        <v>83</v>
      </c>
      <c r="E71" s="177">
        <v>15</v>
      </c>
      <c r="F71" s="177">
        <v>0</v>
      </c>
      <c r="G71" s="178">
        <f>E71*F71</f>
        <v>0</v>
      </c>
      <c r="O71" s="172">
        <v>2</v>
      </c>
      <c r="AA71" s="139">
        <v>12</v>
      </c>
      <c r="AB71" s="139">
        <v>0</v>
      </c>
      <c r="AC71" s="139">
        <v>40</v>
      </c>
      <c r="AZ71" s="139">
        <v>1</v>
      </c>
      <c r="BA71" s="139">
        <f>IF(AZ71=1,G71,0)</f>
        <v>0</v>
      </c>
      <c r="BB71" s="139">
        <f>IF(AZ71=2,G71,0)</f>
        <v>0</v>
      </c>
      <c r="BC71" s="139">
        <f>IF(AZ71=3,G71,0)</f>
        <v>0</v>
      </c>
      <c r="BD71" s="139">
        <f>IF(AZ71=4,G71,0)</f>
        <v>0</v>
      </c>
      <c r="BE71" s="139">
        <f>IF(AZ71=5,G71,0)</f>
        <v>0</v>
      </c>
      <c r="CZ71" s="139">
        <v>0</v>
      </c>
    </row>
    <row r="72" spans="1:104" ht="22.5" x14ac:dyDescent="0.2">
      <c r="A72" s="173">
        <v>41</v>
      </c>
      <c r="B72" s="174" t="s">
        <v>170</v>
      </c>
      <c r="C72" s="175" t="s">
        <v>171</v>
      </c>
      <c r="D72" s="176" t="s">
        <v>83</v>
      </c>
      <c r="E72" s="177">
        <v>10</v>
      </c>
      <c r="F72" s="177">
        <v>0</v>
      </c>
      <c r="G72" s="178">
        <f>E72*F72</f>
        <v>0</v>
      </c>
      <c r="O72" s="172">
        <v>2</v>
      </c>
      <c r="AA72" s="139">
        <v>12</v>
      </c>
      <c r="AB72" s="139">
        <v>0</v>
      </c>
      <c r="AC72" s="139">
        <v>41</v>
      </c>
      <c r="AZ72" s="139">
        <v>1</v>
      </c>
      <c r="BA72" s="139">
        <f>IF(AZ72=1,G72,0)</f>
        <v>0</v>
      </c>
      <c r="BB72" s="139">
        <f>IF(AZ72=2,G72,0)</f>
        <v>0</v>
      </c>
      <c r="BC72" s="139">
        <f>IF(AZ72=3,G72,0)</f>
        <v>0</v>
      </c>
      <c r="BD72" s="139">
        <f>IF(AZ72=4,G72,0)</f>
        <v>0</v>
      </c>
      <c r="BE72" s="139">
        <f>IF(AZ72=5,G72,0)</f>
        <v>0</v>
      </c>
      <c r="CZ72" s="139">
        <v>0.17033000000000001</v>
      </c>
    </row>
    <row r="73" spans="1:104" x14ac:dyDescent="0.2">
      <c r="A73" s="187"/>
      <c r="B73" s="188" t="s">
        <v>68</v>
      </c>
      <c r="C73" s="189" t="str">
        <f>CONCATENATE(B70," ",C70)</f>
        <v>91 Doplňující práce na komunikaci</v>
      </c>
      <c r="D73" s="187"/>
      <c r="E73" s="190"/>
      <c r="F73" s="190"/>
      <c r="G73" s="191">
        <f>SUM(G70:G72)</f>
        <v>0</v>
      </c>
      <c r="O73" s="172">
        <v>4</v>
      </c>
      <c r="BA73" s="192">
        <f>SUM(BA70:BA72)</f>
        <v>0</v>
      </c>
      <c r="BB73" s="192">
        <f>SUM(BB70:BB72)</f>
        <v>0</v>
      </c>
      <c r="BC73" s="192">
        <f>SUM(BC70:BC72)</f>
        <v>0</v>
      </c>
      <c r="BD73" s="192">
        <f>SUM(BD70:BD72)</f>
        <v>0</v>
      </c>
      <c r="BE73" s="192">
        <f>SUM(BE70:BE72)</f>
        <v>0</v>
      </c>
    </row>
    <row r="74" spans="1:104" x14ac:dyDescent="0.2">
      <c r="A74" s="165" t="s">
        <v>65</v>
      </c>
      <c r="B74" s="166" t="s">
        <v>172</v>
      </c>
      <c r="C74" s="167" t="s">
        <v>173</v>
      </c>
      <c r="D74" s="168"/>
      <c r="E74" s="169"/>
      <c r="F74" s="169"/>
      <c r="G74" s="170"/>
      <c r="H74" s="171"/>
      <c r="I74" s="171"/>
      <c r="O74" s="172">
        <v>1</v>
      </c>
    </row>
    <row r="75" spans="1:104" x14ac:dyDescent="0.2">
      <c r="A75" s="173">
        <v>42</v>
      </c>
      <c r="B75" s="174" t="s">
        <v>174</v>
      </c>
      <c r="C75" s="175" t="s">
        <v>175</v>
      </c>
      <c r="D75" s="176" t="s">
        <v>73</v>
      </c>
      <c r="E75" s="177">
        <v>190</v>
      </c>
      <c r="F75" s="177">
        <v>0</v>
      </c>
      <c r="G75" s="178">
        <f>E75*F75</f>
        <v>0</v>
      </c>
      <c r="O75" s="172">
        <v>2</v>
      </c>
      <c r="AA75" s="139">
        <v>12</v>
      </c>
      <c r="AB75" s="139">
        <v>0</v>
      </c>
      <c r="AC75" s="139">
        <v>42</v>
      </c>
      <c r="AZ75" s="139">
        <v>1</v>
      </c>
      <c r="BA75" s="139">
        <f>IF(AZ75=1,G75,0)</f>
        <v>0</v>
      </c>
      <c r="BB75" s="139">
        <f>IF(AZ75=2,G75,0)</f>
        <v>0</v>
      </c>
      <c r="BC75" s="139">
        <f>IF(AZ75=3,G75,0)</f>
        <v>0</v>
      </c>
      <c r="BD75" s="139">
        <f>IF(AZ75=4,G75,0)</f>
        <v>0</v>
      </c>
      <c r="BE75" s="139">
        <f>IF(AZ75=5,G75,0)</f>
        <v>0</v>
      </c>
      <c r="CZ75" s="139">
        <v>1.2099999999999999E-3</v>
      </c>
    </row>
    <row r="76" spans="1:104" x14ac:dyDescent="0.2">
      <c r="A76" s="187"/>
      <c r="B76" s="188" t="s">
        <v>68</v>
      </c>
      <c r="C76" s="189" t="str">
        <f>CONCATENATE(B74," ",C74)</f>
        <v>94 Lešení a stavební výtahy</v>
      </c>
      <c r="D76" s="187"/>
      <c r="E76" s="190"/>
      <c r="F76" s="190"/>
      <c r="G76" s="191">
        <f>SUM(G74:G75)</f>
        <v>0</v>
      </c>
      <c r="O76" s="172">
        <v>4</v>
      </c>
      <c r="BA76" s="192">
        <f>SUM(BA74:BA75)</f>
        <v>0</v>
      </c>
      <c r="BB76" s="192">
        <f>SUM(BB74:BB75)</f>
        <v>0</v>
      </c>
      <c r="BC76" s="192">
        <f>SUM(BC74:BC75)</f>
        <v>0</v>
      </c>
      <c r="BD76" s="192">
        <f>SUM(BD74:BD75)</f>
        <v>0</v>
      </c>
      <c r="BE76" s="192">
        <f>SUM(BE74:BE75)</f>
        <v>0</v>
      </c>
    </row>
    <row r="77" spans="1:104" x14ac:dyDescent="0.2">
      <c r="A77" s="165" t="s">
        <v>65</v>
      </c>
      <c r="B77" s="166" t="s">
        <v>176</v>
      </c>
      <c r="C77" s="167" t="s">
        <v>177</v>
      </c>
      <c r="D77" s="168"/>
      <c r="E77" s="169"/>
      <c r="F77" s="169"/>
      <c r="G77" s="170"/>
      <c r="H77" s="171"/>
      <c r="I77" s="171"/>
      <c r="O77" s="172">
        <v>1</v>
      </c>
    </row>
    <row r="78" spans="1:104" x14ac:dyDescent="0.2">
      <c r="A78" s="173">
        <v>43</v>
      </c>
      <c r="B78" s="174" t="s">
        <v>178</v>
      </c>
      <c r="C78" s="175" t="s">
        <v>179</v>
      </c>
      <c r="D78" s="176" t="s">
        <v>79</v>
      </c>
      <c r="E78" s="177">
        <v>10</v>
      </c>
      <c r="F78" s="177">
        <v>0</v>
      </c>
      <c r="G78" s="178">
        <f>E78*F78</f>
        <v>0</v>
      </c>
      <c r="O78" s="172">
        <v>2</v>
      </c>
      <c r="AA78" s="139">
        <v>12</v>
      </c>
      <c r="AB78" s="139">
        <v>0</v>
      </c>
      <c r="AC78" s="139">
        <v>43</v>
      </c>
      <c r="AZ78" s="139">
        <v>1</v>
      </c>
      <c r="BA78" s="139">
        <f>IF(AZ78=1,G78,0)</f>
        <v>0</v>
      </c>
      <c r="BB78" s="139">
        <f>IF(AZ78=2,G78,0)</f>
        <v>0</v>
      </c>
      <c r="BC78" s="139">
        <f>IF(AZ78=3,G78,0)</f>
        <v>0</v>
      </c>
      <c r="BD78" s="139">
        <f>IF(AZ78=4,G78,0)</f>
        <v>0</v>
      </c>
      <c r="BE78" s="139">
        <f>IF(AZ78=5,G78,0)</f>
        <v>0</v>
      </c>
      <c r="CZ78" s="139">
        <v>0</v>
      </c>
    </row>
    <row r="79" spans="1:104" x14ac:dyDescent="0.2">
      <c r="A79" s="187"/>
      <c r="B79" s="188" t="s">
        <v>68</v>
      </c>
      <c r="C79" s="189" t="str">
        <f>CONCATENATE(B77," ",C77)</f>
        <v>96 Bourání konstrukcí</v>
      </c>
      <c r="D79" s="187"/>
      <c r="E79" s="190"/>
      <c r="F79" s="190"/>
      <c r="G79" s="191">
        <f>SUM(G77:G78)</f>
        <v>0</v>
      </c>
      <c r="O79" s="172">
        <v>4</v>
      </c>
      <c r="BA79" s="192">
        <f>SUM(BA77:BA78)</f>
        <v>0</v>
      </c>
      <c r="BB79" s="192">
        <f>SUM(BB77:BB78)</f>
        <v>0</v>
      </c>
      <c r="BC79" s="192">
        <f>SUM(BC77:BC78)</f>
        <v>0</v>
      </c>
      <c r="BD79" s="192">
        <f>SUM(BD77:BD78)</f>
        <v>0</v>
      </c>
      <c r="BE79" s="192">
        <f>SUM(BE77:BE78)</f>
        <v>0</v>
      </c>
    </row>
    <row r="80" spans="1:104" x14ac:dyDescent="0.2">
      <c r="A80" s="165" t="s">
        <v>65</v>
      </c>
      <c r="B80" s="166" t="s">
        <v>180</v>
      </c>
      <c r="C80" s="167" t="s">
        <v>181</v>
      </c>
      <c r="D80" s="168"/>
      <c r="E80" s="169"/>
      <c r="F80" s="169"/>
      <c r="G80" s="170"/>
      <c r="H80" s="171"/>
      <c r="I80" s="171"/>
      <c r="O80" s="172">
        <v>1</v>
      </c>
    </row>
    <row r="81" spans="1:104" x14ac:dyDescent="0.2">
      <c r="A81" s="173">
        <v>44</v>
      </c>
      <c r="B81" s="174" t="s">
        <v>182</v>
      </c>
      <c r="C81" s="175" t="s">
        <v>183</v>
      </c>
      <c r="D81" s="176" t="s">
        <v>184</v>
      </c>
      <c r="E81" s="177">
        <v>44.5</v>
      </c>
      <c r="F81" s="177">
        <v>0</v>
      </c>
      <c r="G81" s="178">
        <f>E81*F81</f>
        <v>0</v>
      </c>
      <c r="O81" s="172">
        <v>2</v>
      </c>
      <c r="AA81" s="139">
        <v>12</v>
      </c>
      <c r="AB81" s="139">
        <v>0</v>
      </c>
      <c r="AC81" s="139">
        <v>44</v>
      </c>
      <c r="AZ81" s="139">
        <v>1</v>
      </c>
      <c r="BA81" s="139">
        <f>IF(AZ81=1,G81,0)</f>
        <v>0</v>
      </c>
      <c r="BB81" s="139">
        <f>IF(AZ81=2,G81,0)</f>
        <v>0</v>
      </c>
      <c r="BC81" s="139">
        <f>IF(AZ81=3,G81,0)</f>
        <v>0</v>
      </c>
      <c r="BD81" s="139">
        <f>IF(AZ81=4,G81,0)</f>
        <v>0</v>
      </c>
      <c r="BE81" s="139">
        <f>IF(AZ81=5,G81,0)</f>
        <v>0</v>
      </c>
      <c r="CZ81" s="139">
        <v>0</v>
      </c>
    </row>
    <row r="82" spans="1:104" x14ac:dyDescent="0.2">
      <c r="A82" s="173">
        <v>45</v>
      </c>
      <c r="B82" s="174" t="s">
        <v>185</v>
      </c>
      <c r="C82" s="175" t="s">
        <v>186</v>
      </c>
      <c r="D82" s="176" t="s">
        <v>184</v>
      </c>
      <c r="E82" s="177">
        <v>44.5</v>
      </c>
      <c r="F82" s="177">
        <v>0</v>
      </c>
      <c r="G82" s="178">
        <f>E82*F82</f>
        <v>0</v>
      </c>
      <c r="O82" s="172">
        <v>2</v>
      </c>
      <c r="AA82" s="139">
        <v>12</v>
      </c>
      <c r="AB82" s="139">
        <v>0</v>
      </c>
      <c r="AC82" s="139">
        <v>45</v>
      </c>
      <c r="AZ82" s="139">
        <v>1</v>
      </c>
      <c r="BA82" s="139">
        <f>IF(AZ82=1,G82,0)</f>
        <v>0</v>
      </c>
      <c r="BB82" s="139">
        <f>IF(AZ82=2,G82,0)</f>
        <v>0</v>
      </c>
      <c r="BC82" s="139">
        <f>IF(AZ82=3,G82,0)</f>
        <v>0</v>
      </c>
      <c r="BD82" s="139">
        <f>IF(AZ82=4,G82,0)</f>
        <v>0</v>
      </c>
      <c r="BE82" s="139">
        <f>IF(AZ82=5,G82,0)</f>
        <v>0</v>
      </c>
      <c r="CZ82" s="139">
        <v>0</v>
      </c>
    </row>
    <row r="83" spans="1:104" x14ac:dyDescent="0.2">
      <c r="A83" s="173">
        <v>46</v>
      </c>
      <c r="B83" s="174" t="s">
        <v>187</v>
      </c>
      <c r="C83" s="175" t="s">
        <v>188</v>
      </c>
      <c r="D83" s="176" t="s">
        <v>184</v>
      </c>
      <c r="E83" s="177">
        <v>845.5</v>
      </c>
      <c r="F83" s="177">
        <v>0</v>
      </c>
      <c r="G83" s="178">
        <f>E83*F83</f>
        <v>0</v>
      </c>
      <c r="O83" s="172">
        <v>2</v>
      </c>
      <c r="AA83" s="139">
        <v>12</v>
      </c>
      <c r="AB83" s="139">
        <v>0</v>
      </c>
      <c r="AC83" s="139">
        <v>46</v>
      </c>
      <c r="AZ83" s="139">
        <v>1</v>
      </c>
      <c r="BA83" s="139">
        <f>IF(AZ83=1,G83,0)</f>
        <v>0</v>
      </c>
      <c r="BB83" s="139">
        <f>IF(AZ83=2,G83,0)</f>
        <v>0</v>
      </c>
      <c r="BC83" s="139">
        <f>IF(AZ83=3,G83,0)</f>
        <v>0</v>
      </c>
      <c r="BD83" s="139">
        <f>IF(AZ83=4,G83,0)</f>
        <v>0</v>
      </c>
      <c r="BE83" s="139">
        <f>IF(AZ83=5,G83,0)</f>
        <v>0</v>
      </c>
      <c r="CZ83" s="139">
        <v>0</v>
      </c>
    </row>
    <row r="84" spans="1:104" x14ac:dyDescent="0.2">
      <c r="A84" s="179"/>
      <c r="B84" s="180"/>
      <c r="C84" s="181" t="s">
        <v>189</v>
      </c>
      <c r="D84" s="182"/>
      <c r="E84" s="183">
        <v>845.5</v>
      </c>
      <c r="F84" s="184"/>
      <c r="G84" s="185"/>
      <c r="M84" s="186" t="s">
        <v>189</v>
      </c>
      <c r="O84" s="172"/>
    </row>
    <row r="85" spans="1:104" x14ac:dyDescent="0.2">
      <c r="A85" s="173">
        <v>47</v>
      </c>
      <c r="B85" s="174" t="s">
        <v>190</v>
      </c>
      <c r="C85" s="175" t="s">
        <v>191</v>
      </c>
      <c r="D85" s="176" t="s">
        <v>184</v>
      </c>
      <c r="E85" s="177">
        <v>44.5</v>
      </c>
      <c r="F85" s="177">
        <v>0</v>
      </c>
      <c r="G85" s="178">
        <f>E85*F85</f>
        <v>0</v>
      </c>
      <c r="O85" s="172">
        <v>2</v>
      </c>
      <c r="AA85" s="139">
        <v>12</v>
      </c>
      <c r="AB85" s="139">
        <v>0</v>
      </c>
      <c r="AC85" s="139">
        <v>47</v>
      </c>
      <c r="AZ85" s="139">
        <v>1</v>
      </c>
      <c r="BA85" s="139">
        <f>IF(AZ85=1,G85,0)</f>
        <v>0</v>
      </c>
      <c r="BB85" s="139">
        <f>IF(AZ85=2,G85,0)</f>
        <v>0</v>
      </c>
      <c r="BC85" s="139">
        <f>IF(AZ85=3,G85,0)</f>
        <v>0</v>
      </c>
      <c r="BD85" s="139">
        <f>IF(AZ85=4,G85,0)</f>
        <v>0</v>
      </c>
      <c r="BE85" s="139">
        <f>IF(AZ85=5,G85,0)</f>
        <v>0</v>
      </c>
      <c r="CZ85" s="139">
        <v>0</v>
      </c>
    </row>
    <row r="86" spans="1:104" x14ac:dyDescent="0.2">
      <c r="A86" s="173">
        <v>48</v>
      </c>
      <c r="B86" s="174" t="s">
        <v>192</v>
      </c>
      <c r="C86" s="175" t="s">
        <v>193</v>
      </c>
      <c r="D86" s="176" t="s">
        <v>184</v>
      </c>
      <c r="E86" s="177">
        <v>44.5</v>
      </c>
      <c r="F86" s="177">
        <v>0</v>
      </c>
      <c r="G86" s="178">
        <f>E86*F86</f>
        <v>0</v>
      </c>
      <c r="O86" s="172">
        <v>2</v>
      </c>
      <c r="AA86" s="139">
        <v>12</v>
      </c>
      <c r="AB86" s="139">
        <v>0</v>
      </c>
      <c r="AC86" s="139">
        <v>48</v>
      </c>
      <c r="AZ86" s="139">
        <v>1</v>
      </c>
      <c r="BA86" s="139">
        <f>IF(AZ86=1,G86,0)</f>
        <v>0</v>
      </c>
      <c r="BB86" s="139">
        <f>IF(AZ86=2,G86,0)</f>
        <v>0</v>
      </c>
      <c r="BC86" s="139">
        <f>IF(AZ86=3,G86,0)</f>
        <v>0</v>
      </c>
      <c r="BD86" s="139">
        <f>IF(AZ86=4,G86,0)</f>
        <v>0</v>
      </c>
      <c r="BE86" s="139">
        <f>IF(AZ86=5,G86,0)</f>
        <v>0</v>
      </c>
      <c r="CZ86" s="139">
        <v>0</v>
      </c>
    </row>
    <row r="87" spans="1:104" x14ac:dyDescent="0.2">
      <c r="A87" s="187"/>
      <c r="B87" s="188" t="s">
        <v>68</v>
      </c>
      <c r="C87" s="189" t="str">
        <f>CONCATENATE(B80," ",C80)</f>
        <v>97 Prorážení otvorů</v>
      </c>
      <c r="D87" s="187"/>
      <c r="E87" s="190"/>
      <c r="F87" s="190"/>
      <c r="G87" s="191">
        <f>SUM(G80:G86)</f>
        <v>0</v>
      </c>
      <c r="O87" s="172">
        <v>4</v>
      </c>
      <c r="BA87" s="192">
        <f>SUM(BA80:BA86)</f>
        <v>0</v>
      </c>
      <c r="BB87" s="192">
        <f>SUM(BB80:BB86)</f>
        <v>0</v>
      </c>
      <c r="BC87" s="192">
        <f>SUM(BC80:BC86)</f>
        <v>0</v>
      </c>
      <c r="BD87" s="192">
        <f>SUM(BD80:BD86)</f>
        <v>0</v>
      </c>
      <c r="BE87" s="192">
        <f>SUM(BE80:BE86)</f>
        <v>0</v>
      </c>
    </row>
    <row r="88" spans="1:104" x14ac:dyDescent="0.2">
      <c r="A88" s="165" t="s">
        <v>65</v>
      </c>
      <c r="B88" s="166" t="s">
        <v>194</v>
      </c>
      <c r="C88" s="167" t="s">
        <v>195</v>
      </c>
      <c r="D88" s="168"/>
      <c r="E88" s="169"/>
      <c r="F88" s="169"/>
      <c r="G88" s="170"/>
      <c r="H88" s="171"/>
      <c r="I88" s="171"/>
      <c r="O88" s="172">
        <v>1</v>
      </c>
    </row>
    <row r="89" spans="1:104" x14ac:dyDescent="0.2">
      <c r="A89" s="173">
        <v>49</v>
      </c>
      <c r="B89" s="174" t="s">
        <v>196</v>
      </c>
      <c r="C89" s="175" t="s">
        <v>197</v>
      </c>
      <c r="D89" s="176" t="s">
        <v>184</v>
      </c>
      <c r="E89" s="177">
        <v>24</v>
      </c>
      <c r="F89" s="177">
        <v>0</v>
      </c>
      <c r="G89" s="178">
        <f>E89*F89</f>
        <v>0</v>
      </c>
      <c r="O89" s="172">
        <v>2</v>
      </c>
      <c r="AA89" s="139">
        <v>12</v>
      </c>
      <c r="AB89" s="139">
        <v>0</v>
      </c>
      <c r="AC89" s="139">
        <v>49</v>
      </c>
      <c r="AZ89" s="139">
        <v>1</v>
      </c>
      <c r="BA89" s="139">
        <f>IF(AZ89=1,G89,0)</f>
        <v>0</v>
      </c>
      <c r="BB89" s="139">
        <f>IF(AZ89=2,G89,0)</f>
        <v>0</v>
      </c>
      <c r="BC89" s="139">
        <f>IF(AZ89=3,G89,0)</f>
        <v>0</v>
      </c>
      <c r="BD89" s="139">
        <f>IF(AZ89=4,G89,0)</f>
        <v>0</v>
      </c>
      <c r="BE89" s="139">
        <f>IF(AZ89=5,G89,0)</f>
        <v>0</v>
      </c>
      <c r="CZ89" s="139">
        <v>0</v>
      </c>
    </row>
    <row r="90" spans="1:104" x14ac:dyDescent="0.2">
      <c r="A90" s="173">
        <v>50</v>
      </c>
      <c r="B90" s="174" t="s">
        <v>198</v>
      </c>
      <c r="C90" s="175" t="s">
        <v>199</v>
      </c>
      <c r="D90" s="176" t="s">
        <v>184</v>
      </c>
      <c r="E90" s="177">
        <v>71</v>
      </c>
      <c r="F90" s="177">
        <v>0</v>
      </c>
      <c r="G90" s="178">
        <f>E90*F90</f>
        <v>0</v>
      </c>
      <c r="O90" s="172">
        <v>2</v>
      </c>
      <c r="AA90" s="139">
        <v>12</v>
      </c>
      <c r="AB90" s="139">
        <v>0</v>
      </c>
      <c r="AC90" s="139">
        <v>50</v>
      </c>
      <c r="AZ90" s="139">
        <v>1</v>
      </c>
      <c r="BA90" s="139">
        <f>IF(AZ90=1,G90,0)</f>
        <v>0</v>
      </c>
      <c r="BB90" s="139">
        <f>IF(AZ90=2,G90,0)</f>
        <v>0</v>
      </c>
      <c r="BC90" s="139">
        <f>IF(AZ90=3,G90,0)</f>
        <v>0</v>
      </c>
      <c r="BD90" s="139">
        <f>IF(AZ90=4,G90,0)</f>
        <v>0</v>
      </c>
      <c r="BE90" s="139">
        <f>IF(AZ90=5,G90,0)</f>
        <v>0</v>
      </c>
      <c r="CZ90" s="139">
        <v>0</v>
      </c>
    </row>
    <row r="91" spans="1:104" x14ac:dyDescent="0.2">
      <c r="A91" s="173">
        <v>51</v>
      </c>
      <c r="B91" s="174" t="s">
        <v>200</v>
      </c>
      <c r="C91" s="175" t="s">
        <v>201</v>
      </c>
      <c r="D91" s="176" t="s">
        <v>184</v>
      </c>
      <c r="E91" s="177">
        <v>0.3</v>
      </c>
      <c r="F91" s="177">
        <v>0</v>
      </c>
      <c r="G91" s="178">
        <f>E91*F91</f>
        <v>0</v>
      </c>
      <c r="O91" s="172">
        <v>2</v>
      </c>
      <c r="AA91" s="139">
        <v>12</v>
      </c>
      <c r="AB91" s="139">
        <v>0</v>
      </c>
      <c r="AC91" s="139">
        <v>51</v>
      </c>
      <c r="AZ91" s="139">
        <v>1</v>
      </c>
      <c r="BA91" s="139">
        <f>IF(AZ91=1,G91,0)</f>
        <v>0</v>
      </c>
      <c r="BB91" s="139">
        <f>IF(AZ91=2,G91,0)</f>
        <v>0</v>
      </c>
      <c r="BC91" s="139">
        <f>IF(AZ91=3,G91,0)</f>
        <v>0</v>
      </c>
      <c r="BD91" s="139">
        <f>IF(AZ91=4,G91,0)</f>
        <v>0</v>
      </c>
      <c r="BE91" s="139">
        <f>IF(AZ91=5,G91,0)</f>
        <v>0</v>
      </c>
      <c r="CZ91" s="139">
        <v>0</v>
      </c>
    </row>
    <row r="92" spans="1:104" x14ac:dyDescent="0.2">
      <c r="A92" s="187"/>
      <c r="B92" s="188" t="s">
        <v>68</v>
      </c>
      <c r="C92" s="189" t="str">
        <f>CONCATENATE(B88," ",C88)</f>
        <v>99 Staveništní přesun hmot</v>
      </c>
      <c r="D92" s="187"/>
      <c r="E92" s="190"/>
      <c r="F92" s="190"/>
      <c r="G92" s="191">
        <f>SUM(G88:G91)</f>
        <v>0</v>
      </c>
      <c r="O92" s="172">
        <v>4</v>
      </c>
      <c r="BA92" s="192">
        <f>SUM(BA88:BA91)</f>
        <v>0</v>
      </c>
      <c r="BB92" s="192">
        <f>SUM(BB88:BB91)</f>
        <v>0</v>
      </c>
      <c r="BC92" s="192">
        <f>SUM(BC88:BC91)</f>
        <v>0</v>
      </c>
      <c r="BD92" s="192">
        <f>SUM(BD88:BD91)</f>
        <v>0</v>
      </c>
      <c r="BE92" s="192">
        <f>SUM(BE88:BE91)</f>
        <v>0</v>
      </c>
    </row>
    <row r="93" spans="1:104" x14ac:dyDescent="0.2">
      <c r="A93" s="165" t="s">
        <v>65</v>
      </c>
      <c r="B93" s="166" t="s">
        <v>202</v>
      </c>
      <c r="C93" s="167" t="s">
        <v>203</v>
      </c>
      <c r="D93" s="168"/>
      <c r="E93" s="169"/>
      <c r="F93" s="169"/>
      <c r="G93" s="170"/>
      <c r="H93" s="171"/>
      <c r="I93" s="171"/>
      <c r="O93" s="172">
        <v>1</v>
      </c>
    </row>
    <row r="94" spans="1:104" x14ac:dyDescent="0.2">
      <c r="A94" s="173">
        <v>52</v>
      </c>
      <c r="B94" s="174" t="s">
        <v>204</v>
      </c>
      <c r="C94" s="175" t="s">
        <v>205</v>
      </c>
      <c r="D94" s="176" t="s">
        <v>73</v>
      </c>
      <c r="E94" s="177">
        <v>2.72</v>
      </c>
      <c r="F94" s="177">
        <v>0</v>
      </c>
      <c r="G94" s="178">
        <f>E94*F94</f>
        <v>0</v>
      </c>
      <c r="O94" s="172">
        <v>2</v>
      </c>
      <c r="AA94" s="139">
        <v>12</v>
      </c>
      <c r="AB94" s="139">
        <v>0</v>
      </c>
      <c r="AC94" s="139">
        <v>52</v>
      </c>
      <c r="AZ94" s="139">
        <v>2</v>
      </c>
      <c r="BA94" s="139">
        <f>IF(AZ94=1,G94,0)</f>
        <v>0</v>
      </c>
      <c r="BB94" s="139">
        <f>IF(AZ94=2,G94,0)</f>
        <v>0</v>
      </c>
      <c r="BC94" s="139">
        <f>IF(AZ94=3,G94,0)</f>
        <v>0</v>
      </c>
      <c r="BD94" s="139">
        <f>IF(AZ94=4,G94,0)</f>
        <v>0</v>
      </c>
      <c r="BE94" s="139">
        <f>IF(AZ94=5,G94,0)</f>
        <v>0</v>
      </c>
      <c r="CZ94" s="139">
        <v>0</v>
      </c>
    </row>
    <row r="95" spans="1:104" x14ac:dyDescent="0.2">
      <c r="A95" s="179"/>
      <c r="B95" s="180"/>
      <c r="C95" s="181" t="s">
        <v>206</v>
      </c>
      <c r="D95" s="182"/>
      <c r="E95" s="183">
        <v>2.72</v>
      </c>
      <c r="F95" s="184"/>
      <c r="G95" s="185"/>
      <c r="M95" s="186" t="s">
        <v>206</v>
      </c>
      <c r="O95" s="172"/>
    </row>
    <row r="96" spans="1:104" x14ac:dyDescent="0.2">
      <c r="A96" s="173">
        <v>53</v>
      </c>
      <c r="B96" s="174" t="s">
        <v>207</v>
      </c>
      <c r="C96" s="175" t="s">
        <v>208</v>
      </c>
      <c r="D96" s="176" t="s">
        <v>73</v>
      </c>
      <c r="E96" s="177">
        <v>5.44</v>
      </c>
      <c r="F96" s="177">
        <v>0</v>
      </c>
      <c r="G96" s="178">
        <f>E96*F96</f>
        <v>0</v>
      </c>
      <c r="O96" s="172">
        <v>2</v>
      </c>
      <c r="AA96" s="139">
        <v>12</v>
      </c>
      <c r="AB96" s="139">
        <v>1</v>
      </c>
      <c r="AC96" s="139">
        <v>53</v>
      </c>
      <c r="AZ96" s="139">
        <v>2</v>
      </c>
      <c r="BA96" s="139">
        <f>IF(AZ96=1,G96,0)</f>
        <v>0</v>
      </c>
      <c r="BB96" s="139">
        <f>IF(AZ96=2,G96,0)</f>
        <v>0</v>
      </c>
      <c r="BC96" s="139">
        <f>IF(AZ96=3,G96,0)</f>
        <v>0</v>
      </c>
      <c r="BD96" s="139">
        <f>IF(AZ96=4,G96,0)</f>
        <v>0</v>
      </c>
      <c r="BE96" s="139">
        <f>IF(AZ96=5,G96,0)</f>
        <v>0</v>
      </c>
      <c r="CZ96" s="139">
        <v>4.4999999999999997E-3</v>
      </c>
    </row>
    <row r="97" spans="1:104" x14ac:dyDescent="0.2">
      <c r="A97" s="179"/>
      <c r="B97" s="180"/>
      <c r="C97" s="181" t="s">
        <v>209</v>
      </c>
      <c r="D97" s="182"/>
      <c r="E97" s="183">
        <v>5.44</v>
      </c>
      <c r="F97" s="184"/>
      <c r="G97" s="185"/>
      <c r="M97" s="186" t="s">
        <v>209</v>
      </c>
      <c r="O97" s="172"/>
    </row>
    <row r="98" spans="1:104" x14ac:dyDescent="0.2">
      <c r="A98" s="187"/>
      <c r="B98" s="188" t="s">
        <v>68</v>
      </c>
      <c r="C98" s="189" t="str">
        <f>CONCATENATE(B93," ",C93)</f>
        <v>713 Izolace tepelné</v>
      </c>
      <c r="D98" s="187"/>
      <c r="E98" s="190"/>
      <c r="F98" s="190"/>
      <c r="G98" s="191">
        <f>SUM(G93:G97)</f>
        <v>0</v>
      </c>
      <c r="O98" s="172">
        <v>4</v>
      </c>
      <c r="BA98" s="192">
        <f>SUM(BA93:BA97)</f>
        <v>0</v>
      </c>
      <c r="BB98" s="192">
        <f>SUM(BB93:BB97)</f>
        <v>0</v>
      </c>
      <c r="BC98" s="192">
        <f>SUM(BC93:BC97)</f>
        <v>0</v>
      </c>
      <c r="BD98" s="192">
        <f>SUM(BD93:BD97)</f>
        <v>0</v>
      </c>
      <c r="BE98" s="192">
        <f>SUM(BE93:BE97)</f>
        <v>0</v>
      </c>
    </row>
    <row r="99" spans="1:104" x14ac:dyDescent="0.2">
      <c r="A99" s="165" t="s">
        <v>65</v>
      </c>
      <c r="B99" s="166" t="s">
        <v>210</v>
      </c>
      <c r="C99" s="167" t="s">
        <v>211</v>
      </c>
      <c r="D99" s="168"/>
      <c r="E99" s="169"/>
      <c r="F99" s="169"/>
      <c r="G99" s="170"/>
      <c r="H99" s="171"/>
      <c r="I99" s="171"/>
      <c r="O99" s="172">
        <v>1</v>
      </c>
    </row>
    <row r="100" spans="1:104" x14ac:dyDescent="0.2">
      <c r="A100" s="173">
        <v>54</v>
      </c>
      <c r="B100" s="174" t="s">
        <v>212</v>
      </c>
      <c r="C100" s="175" t="s">
        <v>213</v>
      </c>
      <c r="D100" s="176" t="s">
        <v>73</v>
      </c>
      <c r="E100" s="177">
        <v>80</v>
      </c>
      <c r="F100" s="177">
        <v>0</v>
      </c>
      <c r="G100" s="178">
        <f>E100*F100</f>
        <v>0</v>
      </c>
      <c r="O100" s="172">
        <v>2</v>
      </c>
      <c r="AA100" s="139">
        <v>12</v>
      </c>
      <c r="AB100" s="139">
        <v>0</v>
      </c>
      <c r="AC100" s="139">
        <v>54</v>
      </c>
      <c r="AZ100" s="139">
        <v>2</v>
      </c>
      <c r="BA100" s="139">
        <f>IF(AZ100=1,G100,0)</f>
        <v>0</v>
      </c>
      <c r="BB100" s="139">
        <f>IF(AZ100=2,G100,0)</f>
        <v>0</v>
      </c>
      <c r="BC100" s="139">
        <f>IF(AZ100=3,G100,0)</f>
        <v>0</v>
      </c>
      <c r="BD100" s="139">
        <f>IF(AZ100=4,G100,0)</f>
        <v>0</v>
      </c>
      <c r="BE100" s="139">
        <f>IF(AZ100=5,G100,0)</f>
        <v>0</v>
      </c>
      <c r="CZ100" s="139">
        <v>5.0000000000000001E-4</v>
      </c>
    </row>
    <row r="101" spans="1:104" ht="22.5" x14ac:dyDescent="0.2">
      <c r="A101" s="173">
        <v>55</v>
      </c>
      <c r="B101" s="174" t="s">
        <v>214</v>
      </c>
      <c r="C101" s="175" t="s">
        <v>215</v>
      </c>
      <c r="D101" s="176" t="s">
        <v>73</v>
      </c>
      <c r="E101" s="177">
        <v>200</v>
      </c>
      <c r="F101" s="177">
        <v>0</v>
      </c>
      <c r="G101" s="178">
        <f>E101*F101</f>
        <v>0</v>
      </c>
      <c r="O101" s="172">
        <v>2</v>
      </c>
      <c r="AA101" s="139">
        <v>12</v>
      </c>
      <c r="AB101" s="139">
        <v>0</v>
      </c>
      <c r="AC101" s="139">
        <v>55</v>
      </c>
      <c r="AZ101" s="139">
        <v>2</v>
      </c>
      <c r="BA101" s="139">
        <f>IF(AZ101=1,G101,0)</f>
        <v>0</v>
      </c>
      <c r="BB101" s="139">
        <f>IF(AZ101=2,G101,0)</f>
        <v>0</v>
      </c>
      <c r="BC101" s="139">
        <f>IF(AZ101=3,G101,0)</f>
        <v>0</v>
      </c>
      <c r="BD101" s="139">
        <f>IF(AZ101=4,G101,0)</f>
        <v>0</v>
      </c>
      <c r="BE101" s="139">
        <f>IF(AZ101=5,G101,0)</f>
        <v>0</v>
      </c>
      <c r="CZ101" s="139">
        <v>5.0000000000000001E-4</v>
      </c>
    </row>
    <row r="102" spans="1:104" x14ac:dyDescent="0.2">
      <c r="A102" s="187"/>
      <c r="B102" s="188" t="s">
        <v>68</v>
      </c>
      <c r="C102" s="189" t="str">
        <f>CONCATENATE(B99," ",C99)</f>
        <v>783 Nátěry</v>
      </c>
      <c r="D102" s="187"/>
      <c r="E102" s="190"/>
      <c r="F102" s="190"/>
      <c r="G102" s="191">
        <f>SUM(G99:G101)</f>
        <v>0</v>
      </c>
      <c r="O102" s="172">
        <v>4</v>
      </c>
      <c r="BA102" s="192">
        <f>SUM(BA99:BA101)</f>
        <v>0</v>
      </c>
      <c r="BB102" s="192">
        <f>SUM(BB99:BB101)</f>
        <v>0</v>
      </c>
      <c r="BC102" s="192">
        <f>SUM(BC99:BC101)</f>
        <v>0</v>
      </c>
      <c r="BD102" s="192">
        <f>SUM(BD99:BD101)</f>
        <v>0</v>
      </c>
      <c r="BE102" s="192">
        <f>SUM(BE99:BE101)</f>
        <v>0</v>
      </c>
    </row>
    <row r="103" spans="1:104" x14ac:dyDescent="0.2">
      <c r="A103" s="165" t="s">
        <v>65</v>
      </c>
      <c r="B103" s="166" t="s">
        <v>216</v>
      </c>
      <c r="C103" s="167" t="s">
        <v>217</v>
      </c>
      <c r="D103" s="168"/>
      <c r="E103" s="169"/>
      <c r="F103" s="169"/>
      <c r="G103" s="170"/>
      <c r="H103" s="171"/>
      <c r="I103" s="171"/>
      <c r="O103" s="172">
        <v>1</v>
      </c>
    </row>
    <row r="104" spans="1:104" x14ac:dyDescent="0.2">
      <c r="A104" s="173">
        <v>56</v>
      </c>
      <c r="B104" s="174" t="s">
        <v>218</v>
      </c>
      <c r="C104" s="175" t="s">
        <v>219</v>
      </c>
      <c r="D104" s="176" t="s">
        <v>83</v>
      </c>
      <c r="E104" s="177">
        <v>26</v>
      </c>
      <c r="F104" s="177">
        <v>0</v>
      </c>
      <c r="G104" s="178">
        <f>E104*F104</f>
        <v>0</v>
      </c>
      <c r="O104" s="172">
        <v>2</v>
      </c>
      <c r="AA104" s="139">
        <v>12</v>
      </c>
      <c r="AB104" s="139">
        <v>0</v>
      </c>
      <c r="AC104" s="139">
        <v>56</v>
      </c>
      <c r="AZ104" s="139">
        <v>4</v>
      </c>
      <c r="BA104" s="139">
        <f>IF(AZ104=1,G104,0)</f>
        <v>0</v>
      </c>
      <c r="BB104" s="139">
        <f>IF(AZ104=2,G104,0)</f>
        <v>0</v>
      </c>
      <c r="BC104" s="139">
        <f>IF(AZ104=3,G104,0)</f>
        <v>0</v>
      </c>
      <c r="BD104" s="139">
        <f>IF(AZ104=4,G104,0)</f>
        <v>0</v>
      </c>
      <c r="BE104" s="139">
        <f>IF(AZ104=5,G104,0)</f>
        <v>0</v>
      </c>
      <c r="CZ104" s="139">
        <v>0</v>
      </c>
    </row>
    <row r="105" spans="1:104" x14ac:dyDescent="0.2">
      <c r="A105" s="173">
        <v>57</v>
      </c>
      <c r="B105" s="174" t="s">
        <v>220</v>
      </c>
      <c r="C105" s="175" t="s">
        <v>221</v>
      </c>
      <c r="D105" s="176" t="s">
        <v>83</v>
      </c>
      <c r="E105" s="177">
        <v>26</v>
      </c>
      <c r="F105" s="177">
        <v>0</v>
      </c>
      <c r="G105" s="178">
        <f>E105*F105</f>
        <v>0</v>
      </c>
      <c r="O105" s="172">
        <v>2</v>
      </c>
      <c r="AA105" s="139">
        <v>12</v>
      </c>
      <c r="AB105" s="139">
        <v>1</v>
      </c>
      <c r="AC105" s="139">
        <v>57</v>
      </c>
      <c r="AZ105" s="139">
        <v>3</v>
      </c>
      <c r="BA105" s="139">
        <f>IF(AZ105=1,G105,0)</f>
        <v>0</v>
      </c>
      <c r="BB105" s="139">
        <f>IF(AZ105=2,G105,0)</f>
        <v>0</v>
      </c>
      <c r="BC105" s="139">
        <f>IF(AZ105=3,G105,0)</f>
        <v>0</v>
      </c>
      <c r="BD105" s="139">
        <f>IF(AZ105=4,G105,0)</f>
        <v>0</v>
      </c>
      <c r="BE105" s="139">
        <f>IF(AZ105=5,G105,0)</f>
        <v>0</v>
      </c>
      <c r="CZ105" s="139">
        <v>6.6699999999999997E-3</v>
      </c>
    </row>
    <row r="106" spans="1:104" ht="22.5" x14ac:dyDescent="0.2">
      <c r="A106" s="173">
        <v>58</v>
      </c>
      <c r="B106" s="174" t="s">
        <v>222</v>
      </c>
      <c r="C106" s="175" t="s">
        <v>223</v>
      </c>
      <c r="D106" s="176" t="s">
        <v>83</v>
      </c>
      <c r="E106" s="177">
        <v>252</v>
      </c>
      <c r="F106" s="177">
        <v>0</v>
      </c>
      <c r="G106" s="178">
        <f>E106*F106</f>
        <v>0</v>
      </c>
      <c r="O106" s="172">
        <v>2</v>
      </c>
      <c r="AA106" s="139">
        <v>12</v>
      </c>
      <c r="AB106" s="139">
        <v>0</v>
      </c>
      <c r="AC106" s="139">
        <v>58</v>
      </c>
      <c r="AZ106" s="139">
        <v>4</v>
      </c>
      <c r="BA106" s="139">
        <f>IF(AZ106=1,G106,0)</f>
        <v>0</v>
      </c>
      <c r="BB106" s="139">
        <f>IF(AZ106=2,G106,0)</f>
        <v>0</v>
      </c>
      <c r="BC106" s="139">
        <f>IF(AZ106=3,G106,0)</f>
        <v>0</v>
      </c>
      <c r="BD106" s="139">
        <f>IF(AZ106=4,G106,0)</f>
        <v>0</v>
      </c>
      <c r="BE106" s="139">
        <f>IF(AZ106=5,G106,0)</f>
        <v>0</v>
      </c>
      <c r="CZ106" s="139">
        <v>0</v>
      </c>
    </row>
    <row r="107" spans="1:104" ht="22.5" x14ac:dyDescent="0.2">
      <c r="A107" s="173">
        <v>59</v>
      </c>
      <c r="B107" s="174" t="s">
        <v>224</v>
      </c>
      <c r="C107" s="175" t="s">
        <v>225</v>
      </c>
      <c r="D107" s="176" t="s">
        <v>83</v>
      </c>
      <c r="E107" s="177">
        <v>190</v>
      </c>
      <c r="F107" s="177">
        <v>0</v>
      </c>
      <c r="G107" s="178">
        <f>E107*F107</f>
        <v>0</v>
      </c>
      <c r="O107" s="172">
        <v>2</v>
      </c>
      <c r="AA107" s="139">
        <v>12</v>
      </c>
      <c r="AB107" s="139">
        <v>0</v>
      </c>
      <c r="AC107" s="139">
        <v>59</v>
      </c>
      <c r="AZ107" s="139">
        <v>4</v>
      </c>
      <c r="BA107" s="139">
        <f>IF(AZ107=1,G107,0)</f>
        <v>0</v>
      </c>
      <c r="BB107" s="139">
        <f>IF(AZ107=2,G107,0)</f>
        <v>0</v>
      </c>
      <c r="BC107" s="139">
        <f>IF(AZ107=3,G107,0)</f>
        <v>0</v>
      </c>
      <c r="BD107" s="139">
        <f>IF(AZ107=4,G107,0)</f>
        <v>0</v>
      </c>
      <c r="BE107" s="139">
        <f>IF(AZ107=5,G107,0)</f>
        <v>0</v>
      </c>
      <c r="CZ107" s="139">
        <v>2.5000000000000001E-4</v>
      </c>
    </row>
    <row r="108" spans="1:104" x14ac:dyDescent="0.2">
      <c r="A108" s="187"/>
      <c r="B108" s="188" t="s">
        <v>68</v>
      </c>
      <c r="C108" s="189" t="str">
        <f>CONCATENATE(B103," ",C103)</f>
        <v>M23 Montáže potrubí</v>
      </c>
      <c r="D108" s="187"/>
      <c r="E108" s="190"/>
      <c r="F108" s="190"/>
      <c r="G108" s="191">
        <f>SUM(G103:G107)</f>
        <v>0</v>
      </c>
      <c r="O108" s="172">
        <v>4</v>
      </c>
      <c r="BA108" s="192">
        <f>SUM(BA103:BA107)</f>
        <v>0</v>
      </c>
      <c r="BB108" s="192">
        <f>SUM(BB103:BB107)</f>
        <v>0</v>
      </c>
      <c r="BC108" s="192">
        <f>SUM(BC103:BC107)</f>
        <v>0</v>
      </c>
      <c r="BD108" s="192">
        <f>SUM(BD103:BD107)</f>
        <v>0</v>
      </c>
      <c r="BE108" s="192">
        <f>SUM(BE103:BE107)</f>
        <v>0</v>
      </c>
    </row>
    <row r="109" spans="1:104" x14ac:dyDescent="0.2">
      <c r="A109" s="165" t="s">
        <v>65</v>
      </c>
      <c r="B109" s="166" t="s">
        <v>226</v>
      </c>
      <c r="C109" s="167" t="s">
        <v>227</v>
      </c>
      <c r="D109" s="168"/>
      <c r="E109" s="169"/>
      <c r="F109" s="169"/>
      <c r="G109" s="170"/>
      <c r="H109" s="171"/>
      <c r="I109" s="171"/>
      <c r="O109" s="172">
        <v>1</v>
      </c>
    </row>
    <row r="110" spans="1:104" x14ac:dyDescent="0.2">
      <c r="A110" s="173">
        <v>60</v>
      </c>
      <c r="B110" s="174" t="s">
        <v>228</v>
      </c>
      <c r="C110" s="175" t="s">
        <v>229</v>
      </c>
      <c r="D110" s="176" t="s">
        <v>79</v>
      </c>
      <c r="E110" s="177">
        <v>44.54</v>
      </c>
      <c r="F110" s="177">
        <v>0</v>
      </c>
      <c r="G110" s="178">
        <f>E110*F110</f>
        <v>0</v>
      </c>
      <c r="O110" s="172">
        <v>2</v>
      </c>
      <c r="AA110" s="139">
        <v>12</v>
      </c>
      <c r="AB110" s="139">
        <v>0</v>
      </c>
      <c r="AC110" s="139">
        <v>60</v>
      </c>
      <c r="AZ110" s="139">
        <v>4</v>
      </c>
      <c r="BA110" s="139">
        <f>IF(AZ110=1,G110,0)</f>
        <v>0</v>
      </c>
      <c r="BB110" s="139">
        <f>IF(AZ110=2,G110,0)</f>
        <v>0</v>
      </c>
      <c r="BC110" s="139">
        <f>IF(AZ110=3,G110,0)</f>
        <v>0</v>
      </c>
      <c r="BD110" s="139">
        <f>IF(AZ110=4,G110,0)</f>
        <v>0</v>
      </c>
      <c r="BE110" s="139">
        <f>IF(AZ110=5,G110,0)</f>
        <v>0</v>
      </c>
      <c r="CZ110" s="139">
        <v>0</v>
      </c>
    </row>
    <row r="111" spans="1:104" x14ac:dyDescent="0.2">
      <c r="A111" s="179"/>
      <c r="B111" s="180"/>
      <c r="C111" s="181" t="s">
        <v>230</v>
      </c>
      <c r="D111" s="182"/>
      <c r="E111" s="183">
        <v>34.1</v>
      </c>
      <c r="F111" s="184"/>
      <c r="G111" s="185"/>
      <c r="M111" s="186" t="s">
        <v>230</v>
      </c>
      <c r="O111" s="172"/>
    </row>
    <row r="112" spans="1:104" x14ac:dyDescent="0.2">
      <c r="A112" s="179"/>
      <c r="B112" s="180"/>
      <c r="C112" s="181" t="s">
        <v>231</v>
      </c>
      <c r="D112" s="182"/>
      <c r="E112" s="183">
        <v>10.44</v>
      </c>
      <c r="F112" s="184"/>
      <c r="G112" s="185"/>
      <c r="M112" s="186" t="s">
        <v>231</v>
      </c>
      <c r="O112" s="172"/>
    </row>
    <row r="113" spans="1:104" ht="22.5" x14ac:dyDescent="0.2">
      <c r="A113" s="173">
        <v>61</v>
      </c>
      <c r="B113" s="174" t="s">
        <v>232</v>
      </c>
      <c r="C113" s="175" t="s">
        <v>233</v>
      </c>
      <c r="D113" s="176" t="s">
        <v>79</v>
      </c>
      <c r="E113" s="177">
        <v>445.4</v>
      </c>
      <c r="F113" s="177">
        <v>0</v>
      </c>
      <c r="G113" s="178">
        <f>E113*F113</f>
        <v>0</v>
      </c>
      <c r="O113" s="172">
        <v>2</v>
      </c>
      <c r="AA113" s="139">
        <v>12</v>
      </c>
      <c r="AB113" s="139">
        <v>0</v>
      </c>
      <c r="AC113" s="139">
        <v>61</v>
      </c>
      <c r="AZ113" s="139">
        <v>4</v>
      </c>
      <c r="BA113" s="139">
        <f>IF(AZ113=1,G113,0)</f>
        <v>0</v>
      </c>
      <c r="BB113" s="139">
        <f>IF(AZ113=2,G113,0)</f>
        <v>0</v>
      </c>
      <c r="BC113" s="139">
        <f>IF(AZ113=3,G113,0)</f>
        <v>0</v>
      </c>
      <c r="BD113" s="139">
        <f>IF(AZ113=4,G113,0)</f>
        <v>0</v>
      </c>
      <c r="BE113" s="139">
        <f>IF(AZ113=5,G113,0)</f>
        <v>0</v>
      </c>
      <c r="CZ113" s="139">
        <v>0</v>
      </c>
    </row>
    <row r="114" spans="1:104" x14ac:dyDescent="0.2">
      <c r="A114" s="179"/>
      <c r="B114" s="180"/>
      <c r="C114" s="181" t="s">
        <v>234</v>
      </c>
      <c r="D114" s="182"/>
      <c r="E114" s="183">
        <v>445.4</v>
      </c>
      <c r="F114" s="184"/>
      <c r="G114" s="185"/>
      <c r="M114" s="186" t="s">
        <v>234</v>
      </c>
      <c r="O114" s="172"/>
    </row>
    <row r="115" spans="1:104" x14ac:dyDescent="0.2">
      <c r="A115" s="173">
        <v>62</v>
      </c>
      <c r="B115" s="174" t="s">
        <v>235</v>
      </c>
      <c r="C115" s="175" t="s">
        <v>236</v>
      </c>
      <c r="D115" s="176" t="s">
        <v>79</v>
      </c>
      <c r="E115" s="177">
        <v>44.54</v>
      </c>
      <c r="F115" s="177">
        <v>0</v>
      </c>
      <c r="G115" s="178">
        <f>E115*F115</f>
        <v>0</v>
      </c>
      <c r="O115" s="172">
        <v>2</v>
      </c>
      <c r="AA115" s="139">
        <v>12</v>
      </c>
      <c r="AB115" s="139">
        <v>0</v>
      </c>
      <c r="AC115" s="139">
        <v>62</v>
      </c>
      <c r="AZ115" s="139">
        <v>4</v>
      </c>
      <c r="BA115" s="139">
        <f>IF(AZ115=1,G115,0)</f>
        <v>0</v>
      </c>
      <c r="BB115" s="139">
        <f>IF(AZ115=2,G115,0)</f>
        <v>0</v>
      </c>
      <c r="BC115" s="139">
        <f>IF(AZ115=3,G115,0)</f>
        <v>0</v>
      </c>
      <c r="BD115" s="139">
        <f>IF(AZ115=4,G115,0)</f>
        <v>0</v>
      </c>
      <c r="BE115" s="139">
        <f>IF(AZ115=5,G115,0)</f>
        <v>0</v>
      </c>
      <c r="CZ115" s="139">
        <v>0</v>
      </c>
    </row>
    <row r="116" spans="1:104" x14ac:dyDescent="0.2">
      <c r="A116" s="187"/>
      <c r="B116" s="188" t="s">
        <v>68</v>
      </c>
      <c r="C116" s="189" t="str">
        <f>CONCATENATE(B109," ",C109)</f>
        <v>M46 Zemní práce při montážích</v>
      </c>
      <c r="D116" s="187"/>
      <c r="E116" s="190"/>
      <c r="F116" s="190"/>
      <c r="G116" s="191">
        <f>SUM(G109:G115)</f>
        <v>0</v>
      </c>
      <c r="O116" s="172">
        <v>4</v>
      </c>
      <c r="BA116" s="192">
        <f>SUM(BA109:BA115)</f>
        <v>0</v>
      </c>
      <c r="BB116" s="192">
        <f>SUM(BB109:BB115)</f>
        <v>0</v>
      </c>
      <c r="BC116" s="192">
        <f>SUM(BC109:BC115)</f>
        <v>0</v>
      </c>
      <c r="BD116" s="192">
        <f>SUM(BD109:BD115)</f>
        <v>0</v>
      </c>
      <c r="BE116" s="192">
        <f>SUM(BE109:BE115)</f>
        <v>0</v>
      </c>
    </row>
    <row r="117" spans="1:104" x14ac:dyDescent="0.2">
      <c r="A117" s="140"/>
      <c r="B117" s="140"/>
      <c r="C117" s="140"/>
      <c r="D117" s="140"/>
      <c r="E117" s="140"/>
      <c r="F117" s="140"/>
      <c r="G117" s="140"/>
    </row>
    <row r="118" spans="1:104" x14ac:dyDescent="0.2">
      <c r="E118" s="139"/>
    </row>
    <row r="119" spans="1:104" x14ac:dyDescent="0.2">
      <c r="E119" s="139"/>
    </row>
    <row r="120" spans="1:104" x14ac:dyDescent="0.2">
      <c r="E120" s="139"/>
    </row>
    <row r="121" spans="1:104" x14ac:dyDescent="0.2">
      <c r="E121" s="139"/>
    </row>
    <row r="122" spans="1:104" x14ac:dyDescent="0.2">
      <c r="E122" s="139"/>
    </row>
    <row r="123" spans="1:104" x14ac:dyDescent="0.2">
      <c r="E123" s="139"/>
    </row>
    <row r="124" spans="1:104" x14ac:dyDescent="0.2">
      <c r="E124" s="139"/>
    </row>
    <row r="125" spans="1:104" x14ac:dyDescent="0.2">
      <c r="E125" s="139"/>
    </row>
    <row r="126" spans="1:104" x14ac:dyDescent="0.2">
      <c r="E126" s="139"/>
    </row>
    <row r="127" spans="1:104" x14ac:dyDescent="0.2">
      <c r="E127" s="139"/>
    </row>
    <row r="128" spans="1:104" x14ac:dyDescent="0.2">
      <c r="E128" s="139"/>
    </row>
    <row r="129" spans="1:7" x14ac:dyDescent="0.2">
      <c r="E129" s="139"/>
    </row>
    <row r="130" spans="1:7" x14ac:dyDescent="0.2">
      <c r="E130" s="139"/>
    </row>
    <row r="131" spans="1:7" x14ac:dyDescent="0.2">
      <c r="E131" s="139"/>
    </row>
    <row r="132" spans="1:7" x14ac:dyDescent="0.2">
      <c r="E132" s="139"/>
    </row>
    <row r="133" spans="1:7" x14ac:dyDescent="0.2">
      <c r="E133" s="139"/>
    </row>
    <row r="134" spans="1:7" x14ac:dyDescent="0.2">
      <c r="E134" s="139"/>
    </row>
    <row r="135" spans="1:7" x14ac:dyDescent="0.2">
      <c r="E135" s="139"/>
    </row>
    <row r="136" spans="1:7" x14ac:dyDescent="0.2">
      <c r="E136" s="139"/>
    </row>
    <row r="137" spans="1:7" x14ac:dyDescent="0.2">
      <c r="E137" s="139"/>
    </row>
    <row r="138" spans="1:7" x14ac:dyDescent="0.2">
      <c r="E138" s="139"/>
    </row>
    <row r="139" spans="1:7" x14ac:dyDescent="0.2">
      <c r="E139" s="139"/>
    </row>
    <row r="140" spans="1:7" x14ac:dyDescent="0.2">
      <c r="A140" s="193"/>
      <c r="B140" s="193"/>
      <c r="C140" s="193"/>
      <c r="D140" s="193"/>
      <c r="E140" s="193"/>
      <c r="F140" s="193"/>
      <c r="G140" s="193"/>
    </row>
    <row r="141" spans="1:7" x14ac:dyDescent="0.2">
      <c r="A141" s="193"/>
      <c r="B141" s="193"/>
      <c r="C141" s="193"/>
      <c r="D141" s="193"/>
      <c r="E141" s="193"/>
      <c r="F141" s="193"/>
      <c r="G141" s="193"/>
    </row>
    <row r="142" spans="1:7" x14ac:dyDescent="0.2">
      <c r="A142" s="193"/>
      <c r="B142" s="193"/>
      <c r="C142" s="193"/>
      <c r="D142" s="193"/>
      <c r="E142" s="193"/>
      <c r="F142" s="193"/>
      <c r="G142" s="193"/>
    </row>
    <row r="143" spans="1:7" x14ac:dyDescent="0.2">
      <c r="A143" s="193"/>
      <c r="B143" s="193"/>
      <c r="C143" s="193"/>
      <c r="D143" s="193"/>
      <c r="E143" s="193"/>
      <c r="F143" s="193"/>
      <c r="G143" s="193"/>
    </row>
    <row r="144" spans="1:7" x14ac:dyDescent="0.2">
      <c r="E144" s="139"/>
    </row>
    <row r="145" spans="5:5" x14ac:dyDescent="0.2">
      <c r="E145" s="139"/>
    </row>
    <row r="146" spans="5:5" x14ac:dyDescent="0.2">
      <c r="E146" s="139"/>
    </row>
    <row r="147" spans="5:5" x14ac:dyDescent="0.2">
      <c r="E147" s="139"/>
    </row>
    <row r="148" spans="5:5" x14ac:dyDescent="0.2">
      <c r="E148" s="139"/>
    </row>
    <row r="149" spans="5:5" x14ac:dyDescent="0.2">
      <c r="E149" s="139"/>
    </row>
    <row r="150" spans="5:5" x14ac:dyDescent="0.2">
      <c r="E150" s="139"/>
    </row>
    <row r="151" spans="5:5" x14ac:dyDescent="0.2">
      <c r="E151" s="139"/>
    </row>
    <row r="152" spans="5:5" x14ac:dyDescent="0.2">
      <c r="E152" s="139"/>
    </row>
    <row r="153" spans="5:5" x14ac:dyDescent="0.2">
      <c r="E153" s="139"/>
    </row>
    <row r="154" spans="5:5" x14ac:dyDescent="0.2">
      <c r="E154" s="139"/>
    </row>
    <row r="155" spans="5:5" x14ac:dyDescent="0.2">
      <c r="E155" s="139"/>
    </row>
    <row r="156" spans="5:5" x14ac:dyDescent="0.2">
      <c r="E156" s="139"/>
    </row>
    <row r="157" spans="5:5" x14ac:dyDescent="0.2">
      <c r="E157" s="139"/>
    </row>
    <row r="158" spans="5:5" x14ac:dyDescent="0.2">
      <c r="E158" s="139"/>
    </row>
    <row r="159" spans="5:5" x14ac:dyDescent="0.2">
      <c r="E159" s="139"/>
    </row>
    <row r="160" spans="5:5" x14ac:dyDescent="0.2">
      <c r="E160" s="139"/>
    </row>
    <row r="161" spans="1:7" x14ac:dyDescent="0.2">
      <c r="E161" s="139"/>
    </row>
    <row r="162" spans="1:7" x14ac:dyDescent="0.2">
      <c r="E162" s="139"/>
    </row>
    <row r="163" spans="1:7" x14ac:dyDescent="0.2">
      <c r="E163" s="139"/>
    </row>
    <row r="164" spans="1:7" x14ac:dyDescent="0.2">
      <c r="E164" s="139"/>
    </row>
    <row r="165" spans="1:7" x14ac:dyDescent="0.2">
      <c r="E165" s="139"/>
    </row>
    <row r="166" spans="1:7" x14ac:dyDescent="0.2">
      <c r="E166" s="139"/>
    </row>
    <row r="167" spans="1:7" x14ac:dyDescent="0.2">
      <c r="E167" s="139"/>
    </row>
    <row r="168" spans="1:7" x14ac:dyDescent="0.2">
      <c r="E168" s="139"/>
    </row>
    <row r="169" spans="1:7" x14ac:dyDescent="0.2">
      <c r="E169" s="139"/>
    </row>
    <row r="170" spans="1:7" x14ac:dyDescent="0.2">
      <c r="E170" s="139"/>
    </row>
    <row r="171" spans="1:7" x14ac:dyDescent="0.2">
      <c r="E171" s="139"/>
    </row>
    <row r="172" spans="1:7" x14ac:dyDescent="0.2">
      <c r="E172" s="139"/>
    </row>
    <row r="173" spans="1:7" x14ac:dyDescent="0.2">
      <c r="E173" s="139"/>
    </row>
    <row r="174" spans="1:7" x14ac:dyDescent="0.2">
      <c r="E174" s="139"/>
    </row>
    <row r="175" spans="1:7" x14ac:dyDescent="0.2">
      <c r="A175" s="194"/>
      <c r="B175" s="194"/>
    </row>
    <row r="176" spans="1:7" x14ac:dyDescent="0.2">
      <c r="A176" s="193"/>
      <c r="B176" s="193"/>
      <c r="C176" s="196"/>
      <c r="D176" s="196"/>
      <c r="E176" s="197"/>
      <c r="F176" s="196"/>
      <c r="G176" s="198"/>
    </row>
    <row r="177" spans="1:7" x14ac:dyDescent="0.2">
      <c r="A177" s="199"/>
      <c r="B177" s="199"/>
      <c r="C177" s="193"/>
      <c r="D177" s="193"/>
      <c r="E177" s="200"/>
      <c r="F177" s="193"/>
      <c r="G177" s="193"/>
    </row>
    <row r="178" spans="1:7" x14ac:dyDescent="0.2">
      <c r="A178" s="193"/>
      <c r="B178" s="193"/>
      <c r="C178" s="193"/>
      <c r="D178" s="193"/>
      <c r="E178" s="200"/>
      <c r="F178" s="193"/>
      <c r="G178" s="193"/>
    </row>
    <row r="179" spans="1:7" x14ac:dyDescent="0.2">
      <c r="A179" s="193"/>
      <c r="B179" s="193"/>
      <c r="C179" s="193"/>
      <c r="D179" s="193"/>
      <c r="E179" s="200"/>
      <c r="F179" s="193"/>
      <c r="G179" s="193"/>
    </row>
    <row r="180" spans="1:7" x14ac:dyDescent="0.2">
      <c r="A180" s="193"/>
      <c r="B180" s="193"/>
      <c r="C180" s="193"/>
      <c r="D180" s="193"/>
      <c r="E180" s="200"/>
      <c r="F180" s="193"/>
      <c r="G180" s="193"/>
    </row>
    <row r="181" spans="1:7" x14ac:dyDescent="0.2">
      <c r="A181" s="193"/>
      <c r="B181" s="193"/>
      <c r="C181" s="193"/>
      <c r="D181" s="193"/>
      <c r="E181" s="200"/>
      <c r="F181" s="193"/>
      <c r="G181" s="193"/>
    </row>
    <row r="182" spans="1:7" x14ac:dyDescent="0.2">
      <c r="A182" s="193"/>
      <c r="B182" s="193"/>
      <c r="C182" s="193"/>
      <c r="D182" s="193"/>
      <c r="E182" s="200"/>
      <c r="F182" s="193"/>
      <c r="G182" s="193"/>
    </row>
    <row r="183" spans="1:7" x14ac:dyDescent="0.2">
      <c r="A183" s="193"/>
      <c r="B183" s="193"/>
      <c r="C183" s="193"/>
      <c r="D183" s="193"/>
      <c r="E183" s="200"/>
      <c r="F183" s="193"/>
      <c r="G183" s="193"/>
    </row>
    <row r="184" spans="1:7" x14ac:dyDescent="0.2">
      <c r="A184" s="193"/>
      <c r="B184" s="193"/>
      <c r="C184" s="193"/>
      <c r="D184" s="193"/>
      <c r="E184" s="200"/>
      <c r="F184" s="193"/>
      <c r="G184" s="193"/>
    </row>
    <row r="185" spans="1:7" x14ac:dyDescent="0.2">
      <c r="A185" s="193"/>
      <c r="B185" s="193"/>
      <c r="C185" s="193"/>
      <c r="D185" s="193"/>
      <c r="E185" s="200"/>
      <c r="F185" s="193"/>
      <c r="G185" s="193"/>
    </row>
    <row r="186" spans="1:7" x14ac:dyDescent="0.2">
      <c r="A186" s="193"/>
      <c r="B186" s="193"/>
      <c r="C186" s="193"/>
      <c r="D186" s="193"/>
      <c r="E186" s="200"/>
      <c r="F186" s="193"/>
      <c r="G186" s="193"/>
    </row>
    <row r="187" spans="1:7" x14ac:dyDescent="0.2">
      <c r="A187" s="193"/>
      <c r="B187" s="193"/>
      <c r="C187" s="193"/>
      <c r="D187" s="193"/>
      <c r="E187" s="200"/>
      <c r="F187" s="193"/>
      <c r="G187" s="193"/>
    </row>
    <row r="188" spans="1:7" x14ac:dyDescent="0.2">
      <c r="A188" s="193"/>
      <c r="B188" s="193"/>
      <c r="C188" s="193"/>
      <c r="D188" s="193"/>
      <c r="E188" s="200"/>
      <c r="F188" s="193"/>
      <c r="G188" s="193"/>
    </row>
    <row r="189" spans="1:7" x14ac:dyDescent="0.2">
      <c r="A189" s="193"/>
      <c r="B189" s="193"/>
      <c r="C189" s="193"/>
      <c r="D189" s="193"/>
      <c r="E189" s="200"/>
      <c r="F189" s="193"/>
      <c r="G189" s="193"/>
    </row>
  </sheetData>
  <mergeCells count="24">
    <mergeCell ref="C111:D111"/>
    <mergeCell ref="C112:D112"/>
    <mergeCell ref="C114:D114"/>
    <mergeCell ref="C95:D95"/>
    <mergeCell ref="C97:D97"/>
    <mergeCell ref="C84:D84"/>
    <mergeCell ref="C58:D58"/>
    <mergeCell ref="C60:D60"/>
    <mergeCell ref="C37:D37"/>
    <mergeCell ref="C42:D42"/>
    <mergeCell ref="C21:D21"/>
    <mergeCell ref="C23:D23"/>
    <mergeCell ref="C25:D25"/>
    <mergeCell ref="C27:D27"/>
    <mergeCell ref="C29:D29"/>
    <mergeCell ref="C31:D31"/>
    <mergeCell ref="A1:G1"/>
    <mergeCell ref="A3:B3"/>
    <mergeCell ref="A4:B4"/>
    <mergeCell ref="E4:G4"/>
    <mergeCell ref="C12:D12"/>
    <mergeCell ref="C15:D15"/>
    <mergeCell ref="C17:D17"/>
    <mergeCell ref="C19:D19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2015-03-26T07:35:07Z</dcterms:created>
  <dcterms:modified xsi:type="dcterms:W3CDTF">2015-03-26T07:35:42Z</dcterms:modified>
</cp:coreProperties>
</file>